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5925" activeTab="0"/>
  </bookViews>
  <sheets>
    <sheet name="TARIFFA IPPC-AIA" sheetId="1" r:id="rId1"/>
    <sheet name="Parametri DM 06-03-2017" sheetId="2" r:id="rId2"/>
    <sheet name="Solo1" sheetId="3" state="hidden" r:id="rId3"/>
  </sheets>
  <definedNames>
    <definedName name="_xlnm.Print_Area" localSheetId="0">'TARIFFA IPPC-AIA'!$B$1:$G$32</definedName>
    <definedName name="Elenco_CdomDomandaPresentata">'Parametri DM 06-03-2017'!$L$82:$N$82</definedName>
    <definedName name="Elenco_CdomTipoImpianto">'Parametri DM 06-03-2017'!$A$83:$A$87</definedName>
    <definedName name="Elenco_CsgaGestAmbientale">'Parametri DM 06-03-2017'!$L$69:$N$69</definedName>
    <definedName name="Elenco_CsgaTipoImpianto">'Parametri DM 06-03-2017'!$A$70:$A$75</definedName>
    <definedName name="Elenco_NumeroFontiEmissioneAria">'Parametri DM 06-03-2017'!$C$20:$I$20</definedName>
    <definedName name="Elenco_NumeroSostanzeInquinanti">'Parametri DM 06-03-2017'!$A$21:$A$26</definedName>
    <definedName name="Elenco_PuntoTreNumeroScarichi">'Parametri DM 06-03-2017'!$C$33:$G$33</definedName>
    <definedName name="Elenco_PuntoTreNumeroSostanzeInquinanti">'Parametri DM 06-03-2017'!$A$34:$A$40</definedName>
    <definedName name="Matrice_DomandaPresentata">'Parametri DM 06-03-2017'!$L$83:$N$87</definedName>
    <definedName name="Matrice_GestioneAmbientale">'Parametri DM 06-03-2017'!$L$70:$N$75</definedName>
    <definedName name="Matrice_NumeroFontiEmissioneAria">'Parametri DM 06-03-2017'!$C$21:$I$26</definedName>
    <definedName name="Matrice_Scarichi">'Parametri DM 06-03-2017'!$C$34:$G$40</definedName>
    <definedName name="Punto1">'Parametri DM 06-03-2017'!$A$8:$L$13</definedName>
    <definedName name="Punto4">'Parametri DM 06-03-2017'!$C$47:$H$49</definedName>
    <definedName name="Tariffa_DomandaPresentata">'TARIFFA IPPC-AIA'!$F$26</definedName>
    <definedName name="Tariffa_GestioneAmbientale">'TARIFFA IPPC-AIA'!$F$24</definedName>
    <definedName name="Tariffa_NumeroFontiEmissioneAria">'TARIFFA IPPC-AIA'!$F$7</definedName>
    <definedName name="Tariffa_NumeroSostanzeInquinanti">'TARIFFA IPPC-AIA'!$E$7</definedName>
    <definedName name="Tariffa_PuntoSeiTipoImpiantoGestAmbientale">'TARIFFA IPPC-AIA'!$E$24</definedName>
    <definedName name="Tariffa_PuntoSeiTipoImpiantoPresentDomande">'TARIFFA IPPC-AIA'!$E$26</definedName>
    <definedName name="Tariffa_PuntoTreNumeroScarichi">'TARIFFA IPPC-AIA'!$F$9</definedName>
    <definedName name="Tariffa_PuntoTreNumeroSostanzeInquinanti">'TARIFFA IPPC-AIA'!$E$9</definedName>
    <definedName name="Tipoimpianto">'Parametri DM 06-03-2017'!$A$8:$A$13</definedName>
    <definedName name="Tonnellatedie">'Parametri DM 06-03-2017'!$C$47:$H$47</definedName>
  </definedNames>
  <calcPr fullCalcOnLoad="1"/>
</workbook>
</file>

<file path=xl/sharedStrings.xml><?xml version="1.0" encoding="utf-8"?>
<sst xmlns="http://schemas.openxmlformats.org/spreadsheetml/2006/main" count="206" uniqueCount="154">
  <si>
    <t>Ti</t>
  </si>
  <si>
    <t>Riduzione costo per presenza Sistema di Gestione Ambientale</t>
  </si>
  <si>
    <t>Riduzione costo per particolari forme di presentazione della Domanda</t>
  </si>
  <si>
    <t>Costo istruttoria per acquisizione e gestione della Domanda</t>
  </si>
  <si>
    <t>Costo istruttoria per componente Acqua</t>
  </si>
  <si>
    <t>Costo istruttoria per componente Rifiuti Pericolosi</t>
  </si>
  <si>
    <t>Costo istruttoria per componente Rifiuti Non Pericolosi</t>
  </si>
  <si>
    <t>Costo istruttoria per componente Clima Acustico</t>
  </si>
  <si>
    <t>Costo istruttoria per componente tutela quantitativa Risorsa Idrica</t>
  </si>
  <si>
    <t>Costo istruttoria per componente Campi Elettromagnetici</t>
  </si>
  <si>
    <t>Costo istruttoria per componente Odori</t>
  </si>
  <si>
    <t>Costo istruttoria per componente Sicurezza del Territorio</t>
  </si>
  <si>
    <t>Costo istruttoria per componente Ripristino Ambientale</t>
  </si>
  <si>
    <t>Costo istruttoria</t>
  </si>
  <si>
    <t>Tot. Riduzione</t>
  </si>
  <si>
    <t xml:space="preserve">Costo istruttoria per componente Aria </t>
  </si>
  <si>
    <t>punto 2</t>
  </si>
  <si>
    <t>punto 1</t>
  </si>
  <si>
    <t>punto 3</t>
  </si>
  <si>
    <t>punto 4</t>
  </si>
  <si>
    <t>punto 5</t>
  </si>
  <si>
    <t>punto 6</t>
  </si>
  <si>
    <t xml:space="preserve">CALCOLO TARIFFA IPPC - AIA </t>
  </si>
  <si>
    <t>Tipo di impianto</t>
  </si>
  <si>
    <t>Centrali termiche ed altri impianti di combustione con potenza termica di almeno 300 MW alimentati a gas</t>
  </si>
  <si>
    <t>Punto 1</t>
  </si>
  <si>
    <t>Punto 2</t>
  </si>
  <si>
    <t>Nessun inquinante</t>
  </si>
  <si>
    <t>da 1 a 4 inquinanti</t>
  </si>
  <si>
    <t>da 5 a 10 inquinanti</t>
  </si>
  <si>
    <t>da 11 a 17 inquinanti</t>
  </si>
  <si>
    <t>più di 17 inquinanti</t>
  </si>
  <si>
    <t>da 2 a 3</t>
  </si>
  <si>
    <t>da 4 a 8</t>
  </si>
  <si>
    <t>da 9 a 20</t>
  </si>
  <si>
    <t>da 21 a 60</t>
  </si>
  <si>
    <t>oltre 60</t>
  </si>
  <si>
    <t>Numero fonti di emissione in aria</t>
  </si>
  <si>
    <t>Punto 3</t>
  </si>
  <si>
    <t>da 5 a 7 inquinanti</t>
  </si>
  <si>
    <t>da 8 a 12 inquinanti</t>
  </si>
  <si>
    <t>da 13 a 15 inquinanti</t>
  </si>
  <si>
    <t>più di 15 inquinanti</t>
  </si>
  <si>
    <t>oltre 8</t>
  </si>
  <si>
    <t>Numero di scarichi</t>
  </si>
  <si>
    <t>Punto 4</t>
  </si>
  <si>
    <t>Tonnellate/die oggetto della domanda</t>
  </si>
  <si>
    <t>Rifiuti pericolosi</t>
  </si>
  <si>
    <t>Rifiuti non pericolosi</t>
  </si>
  <si>
    <t>fino ad 1</t>
  </si>
  <si>
    <t>oltre 1 fino a 10</t>
  </si>
  <si>
    <t>oltre 10 fino a 20</t>
  </si>
  <si>
    <t>oltre 20 fino a 50</t>
  </si>
  <si>
    <t>oltre 50</t>
  </si>
  <si>
    <t>Sigla</t>
  </si>
  <si>
    <r>
      <t>C</t>
    </r>
    <r>
      <rPr>
        <b/>
        <vertAlign val="subscript"/>
        <sz val="10"/>
        <rFont val="Arial"/>
        <family val="2"/>
      </rPr>
      <t>RP</t>
    </r>
  </si>
  <si>
    <r>
      <t>C</t>
    </r>
    <r>
      <rPr>
        <b/>
        <vertAlign val="subscript"/>
        <sz val="10"/>
        <rFont val="Arial"/>
        <family val="2"/>
      </rPr>
      <t>RnP</t>
    </r>
  </si>
  <si>
    <t>Punto 5</t>
  </si>
  <si>
    <t>clima acustico</t>
  </si>
  <si>
    <t>Ulteriore componente ambientale da considerare</t>
  </si>
  <si>
    <t>tutela quantitativa della risorsa idrica</t>
  </si>
  <si>
    <t>campi elettromagnetici</t>
  </si>
  <si>
    <t>sicurezza del territorio</t>
  </si>
  <si>
    <t>ripristino ambientale</t>
  </si>
  <si>
    <t>odori</t>
  </si>
  <si>
    <r>
      <t>C</t>
    </r>
    <r>
      <rPr>
        <b/>
        <vertAlign val="subscript"/>
        <sz val="10"/>
        <rFont val="Arial"/>
        <family val="2"/>
      </rPr>
      <t>CA</t>
    </r>
  </si>
  <si>
    <r>
      <t>C</t>
    </r>
    <r>
      <rPr>
        <b/>
        <vertAlign val="subscript"/>
        <sz val="10"/>
        <rFont val="Arial"/>
        <family val="2"/>
      </rPr>
      <t>RI</t>
    </r>
  </si>
  <si>
    <r>
      <t>C</t>
    </r>
    <r>
      <rPr>
        <b/>
        <vertAlign val="subscript"/>
        <sz val="10"/>
        <rFont val="Arial"/>
        <family val="2"/>
      </rPr>
      <t>EM</t>
    </r>
  </si>
  <si>
    <r>
      <t>C</t>
    </r>
    <r>
      <rPr>
        <b/>
        <vertAlign val="subscript"/>
        <sz val="10"/>
        <rFont val="Arial"/>
        <family val="2"/>
      </rPr>
      <t>Od</t>
    </r>
  </si>
  <si>
    <r>
      <t>C</t>
    </r>
    <r>
      <rPr>
        <b/>
        <vertAlign val="subscript"/>
        <sz val="10"/>
        <rFont val="Arial"/>
        <family val="2"/>
      </rPr>
      <t>ST</t>
    </r>
  </si>
  <si>
    <r>
      <t>C</t>
    </r>
    <r>
      <rPr>
        <b/>
        <vertAlign val="subscript"/>
        <sz val="10"/>
        <rFont val="Arial"/>
        <family val="2"/>
      </rPr>
      <t>RA</t>
    </r>
  </si>
  <si>
    <t>centrali termoelettriche con potenza termica di almeno 300 MW</t>
  </si>
  <si>
    <t>Punto 6</t>
  </si>
  <si>
    <t>Sistema di gestione ambientale</t>
  </si>
  <si>
    <t>certificato ISO 140001</t>
  </si>
  <si>
    <t>registrato EMAS</t>
  </si>
  <si>
    <t>Centrali termiche ed altri impianti di combustione con potenza termica di almeno 300 MW non alimentati esclusivamente a gas</t>
  </si>
  <si>
    <t>Domanda presentata</t>
  </si>
  <si>
    <t>secondo le specifiche fornite dall'autorità competente</t>
  </si>
  <si>
    <t>con copia informatizzata</t>
  </si>
  <si>
    <t>Importo</t>
  </si>
  <si>
    <r>
      <t xml:space="preserve">Tonnellate/die oggetto della domanda
</t>
    </r>
    <r>
      <rPr>
        <b/>
        <sz val="8"/>
        <rFont val="Arial"/>
        <family val="2"/>
      </rPr>
      <t>(esclusi i fanghi utilizzati in agricoltura)</t>
    </r>
  </si>
  <si>
    <t>?</t>
  </si>
  <si>
    <t>Numero sostanze inquinanti tipicamente emesse dall'attività</t>
  </si>
  <si>
    <t>Costo acquisizione e gestione domanda</t>
  </si>
  <si>
    <t>Costo Rifiuti non Pericolosi</t>
  </si>
  <si>
    <t>Costo Rifiuti Pericolosi</t>
  </si>
  <si>
    <t>Costo Campi Elettromagnetici</t>
  </si>
  <si>
    <t>Costo tutela quantitativa Risorsa Idrica</t>
  </si>
  <si>
    <t>Costo Odori</t>
  </si>
  <si>
    <t>Costo Ripristino Ambientale</t>
  </si>
  <si>
    <t>Riduzione SGA</t>
  </si>
  <si>
    <t>Riduzione presentazione della Domanda</t>
  </si>
  <si>
    <t>Totale Riduzione</t>
  </si>
  <si>
    <r>
      <t xml:space="preserve">Tariffa istruttoria = </t>
    </r>
    <r>
      <rPr>
        <b/>
        <sz val="12"/>
        <color indexed="62"/>
        <rFont val="Arial"/>
        <family val="2"/>
      </rPr>
      <t>(Costo - Riduzione)</t>
    </r>
  </si>
  <si>
    <r>
      <t>C</t>
    </r>
    <r>
      <rPr>
        <b/>
        <vertAlign val="subscript"/>
        <sz val="14"/>
        <color indexed="62"/>
        <rFont val="Arial"/>
        <family val="2"/>
      </rPr>
      <t>D</t>
    </r>
  </si>
  <si>
    <r>
      <t>C</t>
    </r>
    <r>
      <rPr>
        <b/>
        <vertAlign val="subscript"/>
        <sz val="14"/>
        <color indexed="62"/>
        <rFont val="Arial"/>
        <family val="2"/>
      </rPr>
      <t>Aria</t>
    </r>
  </si>
  <si>
    <r>
      <t>C</t>
    </r>
    <r>
      <rPr>
        <b/>
        <vertAlign val="subscript"/>
        <sz val="14"/>
        <color indexed="62"/>
        <rFont val="Arial"/>
        <family val="2"/>
      </rPr>
      <t>H2O</t>
    </r>
  </si>
  <si>
    <r>
      <t>C</t>
    </r>
    <r>
      <rPr>
        <b/>
        <vertAlign val="subscript"/>
        <sz val="14"/>
        <color indexed="62"/>
        <rFont val="Arial"/>
        <family val="2"/>
      </rPr>
      <t>RP</t>
    </r>
  </si>
  <si>
    <r>
      <t>C</t>
    </r>
    <r>
      <rPr>
        <b/>
        <vertAlign val="subscript"/>
        <sz val="14"/>
        <color indexed="62"/>
        <rFont val="Arial"/>
        <family val="2"/>
      </rPr>
      <t>RnP</t>
    </r>
  </si>
  <si>
    <r>
      <t>C</t>
    </r>
    <r>
      <rPr>
        <b/>
        <vertAlign val="subscript"/>
        <sz val="14"/>
        <color indexed="62"/>
        <rFont val="Arial"/>
        <family val="2"/>
      </rPr>
      <t>CA</t>
    </r>
  </si>
  <si>
    <r>
      <t>C</t>
    </r>
    <r>
      <rPr>
        <b/>
        <vertAlign val="subscript"/>
        <sz val="14"/>
        <color indexed="62"/>
        <rFont val="Arial"/>
        <family val="2"/>
      </rPr>
      <t>RI</t>
    </r>
  </si>
  <si>
    <r>
      <t>C</t>
    </r>
    <r>
      <rPr>
        <b/>
        <vertAlign val="subscript"/>
        <sz val="14"/>
        <color indexed="62"/>
        <rFont val="Arial"/>
        <family val="2"/>
      </rPr>
      <t>EM</t>
    </r>
  </si>
  <si>
    <r>
      <t>C</t>
    </r>
    <r>
      <rPr>
        <b/>
        <vertAlign val="subscript"/>
        <sz val="14"/>
        <color indexed="62"/>
        <rFont val="Arial"/>
        <family val="2"/>
      </rPr>
      <t>Od</t>
    </r>
  </si>
  <si>
    <r>
      <t>C</t>
    </r>
    <r>
      <rPr>
        <b/>
        <vertAlign val="subscript"/>
        <sz val="14"/>
        <color indexed="62"/>
        <rFont val="Arial"/>
        <family val="2"/>
      </rPr>
      <t>ST</t>
    </r>
  </si>
  <si>
    <r>
      <t>C</t>
    </r>
    <r>
      <rPr>
        <b/>
        <vertAlign val="subscript"/>
        <sz val="14"/>
        <color indexed="62"/>
        <rFont val="Arial"/>
        <family val="2"/>
      </rPr>
      <t>RA</t>
    </r>
  </si>
  <si>
    <r>
      <t>C</t>
    </r>
    <r>
      <rPr>
        <b/>
        <vertAlign val="subscript"/>
        <sz val="14"/>
        <color indexed="62"/>
        <rFont val="Arial"/>
        <family val="2"/>
      </rPr>
      <t>SGA</t>
    </r>
  </si>
  <si>
    <r>
      <t>C</t>
    </r>
    <r>
      <rPr>
        <b/>
        <vertAlign val="subscript"/>
        <sz val="14"/>
        <color indexed="62"/>
        <rFont val="Arial"/>
        <family val="2"/>
      </rPr>
      <t>Dom</t>
    </r>
  </si>
  <si>
    <t>Costo Sicurezza del Territorio</t>
  </si>
  <si>
    <t>Costo Aria</t>
  </si>
  <si>
    <t>Costo Acqua</t>
  </si>
  <si>
    <t>Costo Clima Acustico</t>
  </si>
  <si>
    <t>Costo Istruttoria</t>
  </si>
  <si>
    <t>Ti - Tariffa Istruttoria</t>
  </si>
  <si>
    <t>D.M. 06/03/2017, n. 58 - allegato I   ISTRUTTORIA</t>
  </si>
  <si>
    <r>
      <t>C</t>
    </r>
    <r>
      <rPr>
        <b/>
        <vertAlign val="subscript"/>
        <sz val="10"/>
        <color indexed="62"/>
        <rFont val="Arial"/>
        <family val="2"/>
      </rPr>
      <t>D</t>
    </r>
    <r>
      <rPr>
        <b/>
        <sz val="10"/>
        <color indexed="62"/>
        <rFont val="Arial"/>
        <family val="2"/>
      </rPr>
      <t xml:space="preserve"> - Costo istruttorio, relativo ad ogni provvedimento da predisporre, per acquisizione e gestione della domanda, per analisi delle procedure di gestione degli impianti e per la definizione delle misure relative a condizioni diverse da quelle di normale esercizio dell’installazione</t>
    </r>
  </si>
  <si>
    <t>Tipo di installazione</t>
  </si>
  <si>
    <r>
      <t>C</t>
    </r>
    <r>
      <rPr>
        <b/>
        <vertAlign val="subscript"/>
        <sz val="10"/>
        <color indexed="62"/>
        <rFont val="Arial"/>
        <family val="2"/>
      </rPr>
      <t>Aria</t>
    </r>
    <r>
      <rPr>
        <b/>
        <sz val="10"/>
        <color indexed="62"/>
        <rFont val="Arial"/>
        <family val="2"/>
      </rPr>
      <t xml:space="preserve"> - Costo istruttoria per verifica del rispetto della disciplina in materia di inquinamento atmosferico, valutazione ed eventuale integrazione del piano di monitoraggio e controllo relativo alle emissioni in atmosfera, conduzione della quota Parte delle analisi integrate riferibili alla componente “qualità dell’aria”</t>
    </r>
  </si>
  <si>
    <t>Numero di sostanze inquinanti tipicamente e significativamente emesse dall'attività</t>
  </si>
  <si>
    <t>Indice emissioni in aria*</t>
  </si>
  <si>
    <r>
      <t>C</t>
    </r>
    <r>
      <rPr>
        <b/>
        <vertAlign val="subscript"/>
        <sz val="10"/>
        <color indexed="62"/>
        <rFont val="Arial"/>
        <family val="2"/>
      </rPr>
      <t>H2O</t>
    </r>
    <r>
      <rPr>
        <b/>
        <sz val="10"/>
        <color indexed="62"/>
        <rFont val="Arial"/>
        <family val="2"/>
      </rPr>
      <t xml:space="preserve"> - Costo istruttoria per verifica del rispetto della disciplina in materia di inquinamento delle acque, valutazione ed eventuale integrazione del piano di monitoraggio e controllo relativo alle emissioni in acqua, conduzione della quota Parte delle analisi integrate riferibili alla componente “qualità delle acque”</t>
    </r>
  </si>
  <si>
    <t>Indice scarichi*</t>
  </si>
  <si>
    <r>
      <t>C</t>
    </r>
    <r>
      <rPr>
        <b/>
        <vertAlign val="subscript"/>
        <sz val="10"/>
        <color indexed="62"/>
        <rFont val="Arial"/>
        <family val="2"/>
      </rPr>
      <t>RP e CRnP</t>
    </r>
    <r>
      <rPr>
        <b/>
        <sz val="10"/>
        <color indexed="62"/>
        <rFont val="Arial"/>
        <family val="2"/>
      </rPr>
      <t xml:space="preserve"> - Costo istruttoria per verifica del rispetto della disciplina in materia di rifiuti e conduzione della quota Parte delle analisi integrate riferibili alla componente “rifiuti”</t>
    </r>
  </si>
  <si>
    <r>
      <t>C</t>
    </r>
    <r>
      <rPr>
        <b/>
        <vertAlign val="subscript"/>
        <sz val="10"/>
        <color indexed="62"/>
        <rFont val="Arial"/>
        <family val="2"/>
      </rPr>
      <t xml:space="preserve">CA </t>
    </r>
    <r>
      <rPr>
        <b/>
        <sz val="10"/>
        <color indexed="62"/>
        <rFont val="Arial"/>
        <family val="2"/>
      </rPr>
      <t>C</t>
    </r>
    <r>
      <rPr>
        <b/>
        <vertAlign val="subscript"/>
        <sz val="10"/>
        <color indexed="62"/>
        <rFont val="Arial"/>
        <family val="2"/>
      </rPr>
      <t xml:space="preserve">RI </t>
    </r>
    <r>
      <rPr>
        <b/>
        <sz val="10"/>
        <color indexed="62"/>
        <rFont val="Arial"/>
        <family val="2"/>
      </rPr>
      <t>C</t>
    </r>
    <r>
      <rPr>
        <b/>
        <vertAlign val="subscript"/>
        <sz val="10"/>
        <color indexed="62"/>
        <rFont val="Arial"/>
        <family val="2"/>
      </rPr>
      <t xml:space="preserve">EM </t>
    </r>
    <r>
      <rPr>
        <b/>
        <sz val="10"/>
        <color indexed="62"/>
        <rFont val="Arial"/>
        <family val="2"/>
      </rPr>
      <t>C</t>
    </r>
    <r>
      <rPr>
        <b/>
        <vertAlign val="subscript"/>
        <sz val="10"/>
        <color indexed="62"/>
        <rFont val="Arial"/>
        <family val="2"/>
      </rPr>
      <t xml:space="preserve">Od </t>
    </r>
    <r>
      <rPr>
        <b/>
        <sz val="10"/>
        <color indexed="62"/>
        <rFont val="Arial"/>
        <family val="2"/>
      </rPr>
      <t>C</t>
    </r>
    <r>
      <rPr>
        <b/>
        <vertAlign val="subscript"/>
        <sz val="10"/>
        <color indexed="62"/>
        <rFont val="Arial"/>
        <family val="2"/>
      </rPr>
      <t xml:space="preserve">ST </t>
    </r>
    <r>
      <rPr>
        <b/>
        <sz val="10"/>
        <color indexed="62"/>
        <rFont val="Arial"/>
        <family val="2"/>
      </rPr>
      <t>C</t>
    </r>
    <r>
      <rPr>
        <b/>
        <vertAlign val="subscript"/>
        <sz val="10"/>
        <color indexed="62"/>
        <rFont val="Arial"/>
        <family val="2"/>
      </rPr>
      <t>RA</t>
    </r>
    <r>
      <rPr>
        <b/>
        <sz val="10"/>
        <color indexed="62"/>
        <rFont val="Arial"/>
        <family val="2"/>
      </rPr>
      <t xml:space="preserve"> - Costi istruttori per verifica del rispetto della ulteriore disciplina in materia ambientale, valutazione ed eventuale integrazione del piano di monitoraggio e controllo relativo ad altre componenti ambientali, conduzione della quota Parte delle analisi integrate riferibili alle ulteriori componenti ambientali</t>
    </r>
  </si>
  <si>
    <t>non presenti</t>
  </si>
  <si>
    <t>presenti</t>
  </si>
  <si>
    <t>Impianti dell’allegato XII, Parte II, Dlgs 3 aprile 2006, n. 152</t>
  </si>
  <si>
    <t>Installazioni tipicamente interessate</t>
  </si>
  <si>
    <t>Tutte le installazioni ad eccezione di quelle che svolgono esclusivamente le attività 1.4-bis (off-shore); 2.6 (trattamento superficiale di metalli e materie plastiche); 5.6 (deposito sotterraneo); 6.7 (trattamento superficiale con solventi); 6.10 (conservazione del legno) e attività non IPPC connesse alle precedenti</t>
  </si>
  <si>
    <t>centrali termiche ed altri impianti di combustione con potenza termica di almeno 300 MW raffreddati ad acqua, acciaierie integrate di prima fusione della ghisa o dell’acciaio, cementifici, industria della carta</t>
  </si>
  <si>
    <t>raffinerie di petrolio greggio, cokerie, impianti di arrostimento o sinterizzazione di minerali metallici, impianti chimici, impianti di gestione dei rifiuti, concerie, industria alimentare, allevamenti, impianti per il trattamento superficiale con solventi</t>
  </si>
  <si>
    <t>installazioni collocate in aree che, all’atto della presentazione della domanda, sono dichiarate ad elevata concentrazione di stabilimenti, ai sensi della disciplina in materia di rischi da incidente rilevante</t>
  </si>
  <si>
    <r>
      <t>C</t>
    </r>
    <r>
      <rPr>
        <b/>
        <vertAlign val="subscript"/>
        <sz val="10"/>
        <color indexed="62"/>
        <rFont val="Arial"/>
        <family val="2"/>
      </rPr>
      <t>SGA</t>
    </r>
    <r>
      <rPr>
        <b/>
        <sz val="10"/>
        <color indexed="62"/>
        <rFont val="Arial"/>
        <family val="2"/>
      </rPr>
      <t xml:space="preserve"> - Riduzione del costo istruttorio per analisi delle procedure di gestione degli impianti e per la definizione delle misure relative a condizioni diverse da quelle di normale esercizio dell’installazione determinate dalla presenza di un sistema di gestione ambientale</t>
    </r>
  </si>
  <si>
    <t>Installazione (o Parte di installazione) senza impianti di cui all’Allegato XII alla Parte II del D.Lgs 152/2006</t>
  </si>
  <si>
    <t>Installazione (o Parte di installazione) di cui al punto 1 (raffinerie), di cui al punto 3 (acciaierie integrate) e di cui al punto 4 (impianti chimici) dell’allegato XII alla Parte II del D.Lgs 152/2006</t>
  </si>
  <si>
    <t>Installazioni localizzate interamente in mare o altre installazioni di cui all’allegato XII alla Parte II del D.Lgs 152/2006</t>
  </si>
  <si>
    <t>* Indice emissioni in aria = (Numero di fonti di emissioni in aria da autorizzare+ numero fonti di emissione in aria per le quali si richiede lapplicazione di una deroga ex art. 29-sexies, comma 9-bis, del D.Lgs 152/2006)</t>
  </si>
  <si>
    <t>* Indice scarichi = (Numero scarichi da autorizzare+ numero scarichi per o quali si chiede lapplicazione di una deroga ex art. 29-sexies, comma 9-bis, del D.Lgs 152/2006)</t>
  </si>
  <si>
    <t>installazioni soggette all’obbligo di presentare la relazione di riferimento di cui all’articolo 29-ter, comma 1, lettera m), del D.Lgs 152/2006, nonché installazioni su un sito che, all’atto della presentazione della domanda, è dichiarato di interesse nazionale ai sensi della normativa vigente in materia di bonifiche</t>
  </si>
  <si>
    <t>Installazione senza impianti di cui all’allegato XII alla Parte II del D.Lgs 152/2006</t>
  </si>
  <si>
    <t>cifre non cumulabili tra loro</t>
  </si>
  <si>
    <t>Installazioni localizzate interamente in mare o altre installazioni di cui all’allegato XII, Parte II del D.Lgs 152/2006</t>
  </si>
  <si>
    <r>
      <t>C</t>
    </r>
    <r>
      <rPr>
        <b/>
        <vertAlign val="subscript"/>
        <sz val="10"/>
        <color indexed="62"/>
        <rFont val="Arial"/>
        <family val="2"/>
      </rPr>
      <t>Dom</t>
    </r>
    <r>
      <rPr>
        <b/>
        <sz val="10"/>
        <color indexed="62"/>
        <rFont val="Arial"/>
        <family val="2"/>
      </rPr>
      <t xml:space="preserve"> - Riduzione del costo istruttorio per acquisizione e gestione della domanda determinate da particolari forme di presentazione della domanda</t>
    </r>
  </si>
  <si>
    <t>Determinazione della tariffa per le istruttorie connesse a rilascio di una nuova AIA, nonché all'aggiornamento di una AIA in esito a richiesta di modifica sostanziale o generico riesame.</t>
  </si>
  <si>
    <t>Non pertinente</t>
  </si>
  <si>
    <t>D.M. 06/03/2017, n. 58 - allegato I - ISTRUTTORIA</t>
  </si>
  <si>
    <t>Numero di provvedimenti richiesti</t>
  </si>
  <si>
    <t>E' prevista una riduzione dell'impegno istruttorio</t>
  </si>
  <si>
    <t>Installazione per la quale trovano applicazione i requisiti generali di cui all’articolo 29-bis, comma 2, del D.Lgs 152/2006</t>
  </si>
  <si>
    <t>No</t>
  </si>
  <si>
    <t>*se pertinenti ai sensi del punto 5</t>
  </si>
  <si>
    <r>
      <t>Ti = N x C</t>
    </r>
    <r>
      <rPr>
        <b/>
        <vertAlign val="subscript"/>
        <sz val="10"/>
        <color indexed="62"/>
        <rFont val="Arial"/>
        <family val="2"/>
      </rPr>
      <t>D</t>
    </r>
    <r>
      <rPr>
        <b/>
        <sz val="10"/>
        <color indexed="62"/>
        <rFont val="Arial"/>
        <family val="2"/>
      </rPr>
      <t xml:space="preserve"> - C</t>
    </r>
    <r>
      <rPr>
        <b/>
        <vertAlign val="subscript"/>
        <sz val="10"/>
        <color indexed="62"/>
        <rFont val="Arial"/>
        <family val="2"/>
      </rPr>
      <t>SGA</t>
    </r>
    <r>
      <rPr>
        <b/>
        <sz val="10"/>
        <color indexed="62"/>
        <rFont val="Arial"/>
        <family val="2"/>
      </rPr>
      <t xml:space="preserve"> - C</t>
    </r>
    <r>
      <rPr>
        <b/>
        <vertAlign val="subscript"/>
        <sz val="10"/>
        <color indexed="62"/>
        <rFont val="Arial"/>
        <family val="2"/>
      </rPr>
      <t>Dom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Aria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H2O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RP</t>
    </r>
    <r>
      <rPr>
        <b/>
        <sz val="10"/>
        <color indexed="62"/>
        <rFont val="Arial"/>
        <family val="2"/>
      </rPr>
      <t>+ C</t>
    </r>
    <r>
      <rPr>
        <b/>
        <vertAlign val="subscript"/>
        <sz val="10"/>
        <color indexed="62"/>
        <rFont val="Arial"/>
        <family val="2"/>
      </rPr>
      <t>RnP</t>
    </r>
    <r>
      <rPr>
        <b/>
        <sz val="10"/>
        <color indexed="62"/>
        <rFont val="Arial"/>
        <family val="2"/>
      </rPr>
      <t xml:space="preserve"> + (C</t>
    </r>
    <r>
      <rPr>
        <b/>
        <vertAlign val="subscript"/>
        <sz val="10"/>
        <color indexed="62"/>
        <rFont val="Arial"/>
        <family val="2"/>
      </rPr>
      <t>CA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RI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EM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Od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ST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RA</t>
    </r>
    <r>
      <rPr>
        <b/>
        <sz val="10"/>
        <color indexed="62"/>
        <rFont val="Arial"/>
        <family val="2"/>
      </rPr>
      <t>)*</t>
    </r>
  </si>
  <si>
    <t>N= numero di provvedimenti richiesti</t>
  </si>
  <si>
    <r>
      <t>Ti = N x C</t>
    </r>
    <r>
      <rPr>
        <b/>
        <vertAlign val="subscript"/>
        <sz val="10"/>
        <color indexed="62"/>
        <rFont val="Arial"/>
        <family val="2"/>
      </rPr>
      <t>D</t>
    </r>
    <r>
      <rPr>
        <b/>
        <sz val="10"/>
        <color indexed="62"/>
        <rFont val="Arial"/>
        <family val="2"/>
      </rPr>
      <t xml:space="preserve"> - C</t>
    </r>
    <r>
      <rPr>
        <b/>
        <vertAlign val="subscript"/>
        <sz val="10"/>
        <color indexed="62"/>
        <rFont val="Arial"/>
        <family val="2"/>
      </rPr>
      <t>SGA</t>
    </r>
    <r>
      <rPr>
        <b/>
        <sz val="10"/>
        <color indexed="62"/>
        <rFont val="Arial"/>
        <family val="2"/>
      </rPr>
      <t xml:space="preserve"> - C</t>
    </r>
    <r>
      <rPr>
        <b/>
        <vertAlign val="subscript"/>
        <sz val="10"/>
        <color indexed="62"/>
        <rFont val="Arial"/>
        <family val="2"/>
      </rPr>
      <t>Dom</t>
    </r>
    <r>
      <rPr>
        <b/>
        <sz val="10"/>
        <color indexed="62"/>
        <rFont val="Arial"/>
        <family val="2"/>
      </rPr>
      <t xml:space="preserve"> + [C</t>
    </r>
    <r>
      <rPr>
        <b/>
        <vertAlign val="subscript"/>
        <sz val="10"/>
        <color indexed="62"/>
        <rFont val="Arial"/>
        <family val="2"/>
      </rPr>
      <t>Aria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H2O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RP</t>
    </r>
    <r>
      <rPr>
        <b/>
        <sz val="10"/>
        <color indexed="62"/>
        <rFont val="Arial"/>
        <family val="2"/>
      </rPr>
      <t>+ C</t>
    </r>
    <r>
      <rPr>
        <b/>
        <vertAlign val="subscript"/>
        <sz val="10"/>
        <color indexed="62"/>
        <rFont val="Arial"/>
        <family val="2"/>
      </rPr>
      <t>RnP</t>
    </r>
    <r>
      <rPr>
        <b/>
        <sz val="10"/>
        <color indexed="62"/>
        <rFont val="Arial"/>
        <family val="2"/>
      </rPr>
      <t xml:space="preserve"> + (C</t>
    </r>
    <r>
      <rPr>
        <b/>
        <vertAlign val="subscript"/>
        <sz val="10"/>
        <color indexed="62"/>
        <rFont val="Arial"/>
        <family val="2"/>
      </rPr>
      <t>CA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RI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EM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Od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ST</t>
    </r>
    <r>
      <rPr>
        <b/>
        <sz val="10"/>
        <color indexed="62"/>
        <rFont val="Arial"/>
        <family val="2"/>
      </rPr>
      <t xml:space="preserve"> + C</t>
    </r>
    <r>
      <rPr>
        <b/>
        <vertAlign val="subscript"/>
        <sz val="10"/>
        <color indexed="62"/>
        <rFont val="Arial"/>
        <family val="2"/>
      </rPr>
      <t>RA</t>
    </r>
    <r>
      <rPr>
        <b/>
        <sz val="10"/>
        <color indexed="62"/>
        <rFont val="Arial"/>
        <family val="2"/>
      </rPr>
      <t>)*]/2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</si>
</sst>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0.0"/>
    <numFmt numFmtId="174" formatCode="#,##0\ &quot;m²&quot;"/>
    <numFmt numFmtId="175" formatCode="&quot;€&quot;\ #,##0"/>
    <numFmt numFmtId="176" formatCode="#,##0_ ;\-#,##0\ 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b/>
      <sz val="12"/>
      <color indexed="62"/>
      <name val="Arial"/>
      <family val="2"/>
    </font>
    <font>
      <b/>
      <vertAlign val="subscript"/>
      <sz val="14"/>
      <color indexed="62"/>
      <name val="Arial"/>
      <family val="2"/>
    </font>
    <font>
      <b/>
      <sz val="10"/>
      <color indexed="62"/>
      <name val="Arial"/>
      <family val="2"/>
    </font>
    <font>
      <b/>
      <vertAlign val="subscript"/>
      <sz val="10"/>
      <color indexed="6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ial"/>
      <family val="2"/>
    </font>
    <font>
      <b/>
      <u val="single"/>
      <sz val="10"/>
      <color indexed="62"/>
      <name val="Arial"/>
      <family val="2"/>
    </font>
    <font>
      <b/>
      <sz val="16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538DD5"/>
      <name val="Arial"/>
      <family val="2"/>
    </font>
    <font>
      <sz val="10"/>
      <color rgb="FF538DD5"/>
      <name val="Arial"/>
      <family val="2"/>
    </font>
    <font>
      <sz val="14"/>
      <color rgb="FF538DD5"/>
      <name val="Arial"/>
      <family val="2"/>
    </font>
    <font>
      <sz val="10"/>
      <color theme="4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  <font>
      <b/>
      <sz val="12"/>
      <color theme="4"/>
      <name val="Arial"/>
      <family val="2"/>
    </font>
    <font>
      <b/>
      <sz val="10"/>
      <color theme="4"/>
      <name val="Arial"/>
      <family val="2"/>
    </font>
    <font>
      <b/>
      <u val="single"/>
      <sz val="10"/>
      <color rgb="FF538DD5"/>
      <name val="Arial"/>
      <family val="2"/>
    </font>
    <font>
      <b/>
      <sz val="16"/>
      <color rgb="FF538DD5"/>
      <name val="Arial"/>
      <family val="2"/>
    </font>
    <font>
      <b/>
      <u val="single"/>
      <sz val="10"/>
      <color theme="4"/>
      <name val="Arial"/>
      <family val="2"/>
    </font>
    <font>
      <b/>
      <sz val="10"/>
      <color rgb="FF538DD5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E4E4E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44" fontId="0" fillId="0" borderId="0" applyFont="0" applyFill="0" applyBorder="0" applyAlignment="0" applyProtection="0"/>
    <xf numFmtId="0" fontId="45" fillId="28" borderId="1" applyNumberFormat="0" applyAlignment="0" applyProtection="0"/>
    <xf numFmtId="0" fontId="3" fillId="29" borderId="0">
      <alignment horizontal="center" vertical="center" wrapText="1"/>
      <protection/>
    </xf>
    <xf numFmtId="0" fontId="3" fillId="30" borderId="4" applyNumberFormat="0" applyFill="0" applyProtection="0">
      <alignment vertical="center"/>
    </xf>
    <xf numFmtId="0" fontId="4" fillId="30" borderId="5" applyNumberFormat="0" applyFill="0" applyBorder="0" applyProtection="0">
      <alignment vertical="center"/>
    </xf>
    <xf numFmtId="174" fontId="0" fillId="31" borderId="6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173" fontId="6" fillId="0" borderId="0">
      <alignment/>
      <protection/>
    </xf>
    <xf numFmtId="0" fontId="0" fillId="3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6" xfId="44" applyFill="1" applyBorder="1" applyAlignment="1" applyProtection="1">
      <alignment horizontal="center" vertical="center" wrapText="1"/>
      <protection/>
    </xf>
    <xf numFmtId="0" fontId="3" fillId="0" borderId="0" xfId="44" applyFill="1" applyBorder="1" applyAlignment="1" applyProtection="1">
      <alignment vertical="center" wrapText="1"/>
      <protection/>
    </xf>
    <xf numFmtId="0" fontId="0" fillId="0" borderId="0" xfId="45" applyFont="1" applyFill="1" applyBorder="1" applyAlignment="1" applyProtection="1">
      <alignment vertical="center"/>
      <protection/>
    </xf>
    <xf numFmtId="0" fontId="3" fillId="0" borderId="13" xfId="44" applyFill="1" applyBorder="1" applyAlignment="1" applyProtection="1">
      <alignment horizontal="center" vertical="center" wrapText="1"/>
      <protection/>
    </xf>
    <xf numFmtId="0" fontId="3" fillId="0" borderId="14" xfId="44" applyFill="1" applyBorder="1" applyAlignment="1" applyProtection="1">
      <alignment horizontal="center" vertical="center" wrapText="1"/>
      <protection/>
    </xf>
    <xf numFmtId="0" fontId="3" fillId="0" borderId="15" xfId="44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distributed"/>
      <protection/>
    </xf>
    <xf numFmtId="0" fontId="3" fillId="0" borderId="0" xfId="0" applyFont="1" applyFill="1" applyBorder="1" applyAlignment="1" applyProtection="1">
      <alignment horizontal="center" vertical="distributed"/>
      <protection/>
    </xf>
    <xf numFmtId="4" fontId="4" fillId="0" borderId="0" xfId="0" applyNumberFormat="1" applyFont="1" applyFill="1" applyBorder="1" applyAlignment="1" applyProtection="1">
      <alignment vertical="distributed"/>
      <protection/>
    </xf>
    <xf numFmtId="0" fontId="0" fillId="0" borderId="16" xfId="45" applyFont="1" applyFill="1" applyBorder="1" applyAlignment="1" applyProtection="1">
      <alignment vertical="center"/>
      <protection/>
    </xf>
    <xf numFmtId="0" fontId="0" fillId="0" borderId="4" xfId="45" applyFont="1" applyFill="1" applyBorder="1" applyAlignment="1" applyProtection="1">
      <alignment vertical="center"/>
      <protection/>
    </xf>
    <xf numFmtId="0" fontId="0" fillId="0" borderId="17" xfId="45" applyFont="1" applyFill="1" applyBorder="1" applyAlignment="1" applyProtection="1">
      <alignment vertical="center"/>
      <protection/>
    </xf>
    <xf numFmtId="0" fontId="0" fillId="0" borderId="18" xfId="45" applyFont="1" applyFill="1" applyBorder="1" applyAlignment="1" applyProtection="1">
      <alignment vertical="center"/>
      <protection/>
    </xf>
    <xf numFmtId="0" fontId="0" fillId="0" borderId="19" xfId="45" applyFont="1" applyFill="1" applyBorder="1" applyAlignment="1" applyProtection="1">
      <alignment vertical="center"/>
      <protection/>
    </xf>
    <xf numFmtId="0" fontId="0" fillId="0" borderId="20" xfId="45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1" xfId="45" applyFont="1" applyFill="1" applyBorder="1" applyAlignment="1" applyProtection="1">
      <alignment vertical="center"/>
      <protection/>
    </xf>
    <xf numFmtId="0" fontId="0" fillId="0" borderId="6" xfId="45" applyFont="1" applyFill="1" applyBorder="1" applyAlignment="1" applyProtection="1">
      <alignment vertical="center"/>
      <protection/>
    </xf>
    <xf numFmtId="0" fontId="0" fillId="0" borderId="22" xfId="45" applyFont="1" applyFill="1" applyBorder="1" applyAlignment="1" applyProtection="1">
      <alignment vertical="center"/>
      <protection/>
    </xf>
    <xf numFmtId="0" fontId="0" fillId="0" borderId="23" xfId="45" applyFont="1" applyFill="1" applyBorder="1" applyAlignment="1" applyProtection="1">
      <alignment vertical="center"/>
      <protection/>
    </xf>
    <xf numFmtId="4" fontId="2" fillId="36" borderId="6" xfId="0" applyNumberFormat="1" applyFont="1" applyFill="1" applyBorder="1" applyAlignment="1" applyProtection="1">
      <alignment vertical="center" wrapText="1"/>
      <protection locked="0"/>
    </xf>
    <xf numFmtId="4" fontId="2" fillId="36" borderId="18" xfId="0" applyNumberFormat="1" applyFont="1" applyFill="1" applyBorder="1" applyAlignment="1" applyProtection="1">
      <alignment vertical="center" wrapText="1"/>
      <protection locked="0"/>
    </xf>
    <xf numFmtId="4" fontId="2" fillId="36" borderId="22" xfId="0" applyNumberFormat="1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distributed"/>
      <protection/>
    </xf>
    <xf numFmtId="0" fontId="0" fillId="0" borderId="5" xfId="0" applyBorder="1" applyAlignment="1" applyProtection="1">
      <alignment vertical="distributed"/>
      <protection/>
    </xf>
    <xf numFmtId="0" fontId="57" fillId="0" borderId="25" xfId="0" applyFont="1" applyFill="1" applyBorder="1" applyAlignment="1" applyProtection="1">
      <alignment vertical="distributed"/>
      <protection/>
    </xf>
    <xf numFmtId="0" fontId="0" fillId="0" borderId="0" xfId="0" applyBorder="1" applyAlignment="1" applyProtection="1">
      <alignment vertical="distributed"/>
      <protection/>
    </xf>
    <xf numFmtId="0" fontId="58" fillId="0" borderId="0" xfId="0" applyFont="1" applyBorder="1" applyAlignment="1" applyProtection="1">
      <alignment vertical="distributed"/>
      <protection/>
    </xf>
    <xf numFmtId="0" fontId="2" fillId="0" borderId="0" xfId="0" applyFont="1" applyBorder="1" applyAlignment="1" applyProtection="1">
      <alignment vertical="distributed"/>
      <protection/>
    </xf>
    <xf numFmtId="44" fontId="4" fillId="0" borderId="26" xfId="65" applyFont="1" applyFill="1" applyBorder="1" applyAlignment="1" applyProtection="1">
      <alignment vertical="distributed"/>
      <protection/>
    </xf>
    <xf numFmtId="172" fontId="4" fillId="37" borderId="13" xfId="65" applyNumberFormat="1" applyFont="1" applyFill="1" applyBorder="1" applyAlignment="1" applyProtection="1">
      <alignment vertical="distributed"/>
      <protection/>
    </xf>
    <xf numFmtId="0" fontId="0" fillId="0" borderId="18" xfId="0" applyFill="1" applyBorder="1" applyAlignment="1" applyProtection="1">
      <alignment vertical="distributed"/>
      <protection/>
    </xf>
    <xf numFmtId="0" fontId="0" fillId="0" borderId="18" xfId="0" applyBorder="1" applyAlignment="1" applyProtection="1">
      <alignment vertical="distributed"/>
      <protection/>
    </xf>
    <xf numFmtId="0" fontId="3" fillId="0" borderId="4" xfId="44" applyFill="1" applyBorder="1" applyAlignment="1" applyProtection="1">
      <alignment horizontal="left" vertical="center" wrapText="1"/>
      <protection/>
    </xf>
    <xf numFmtId="4" fontId="2" fillId="36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44" applyFont="1" applyFill="1" applyBorder="1" applyAlignment="1" applyProtection="1">
      <alignment horizontal="center" vertical="center" wrapText="1"/>
      <protection/>
    </xf>
    <xf numFmtId="0" fontId="3" fillId="0" borderId="27" xfId="44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distributed"/>
      <protection/>
    </xf>
    <xf numFmtId="0" fontId="0" fillId="0" borderId="17" xfId="45" applyFont="1" applyFill="1" applyBorder="1" applyAlignment="1" applyProtection="1">
      <alignment vertical="center"/>
      <protection/>
    </xf>
    <xf numFmtId="0" fontId="3" fillId="0" borderId="21" xfId="44" applyFill="1" applyBorder="1" applyAlignment="1" applyProtection="1">
      <alignment horizontal="center" vertical="center" wrapText="1"/>
      <protection/>
    </xf>
    <xf numFmtId="0" fontId="0" fillId="0" borderId="28" xfId="45" applyFont="1" applyFill="1" applyBorder="1" applyAlignment="1" applyProtection="1">
      <alignment vertical="center"/>
      <protection/>
    </xf>
    <xf numFmtId="0" fontId="0" fillId="0" borderId="13" xfId="45" applyFont="1" applyFill="1" applyBorder="1" applyAlignment="1" applyProtection="1">
      <alignment vertical="center"/>
      <protection/>
    </xf>
    <xf numFmtId="0" fontId="3" fillId="0" borderId="29" xfId="44" applyFill="1" applyBorder="1" applyAlignment="1" applyProtection="1">
      <alignment horizontal="center" vertical="center" wrapText="1"/>
      <protection/>
    </xf>
    <xf numFmtId="0" fontId="3" fillId="0" borderId="30" xfId="44" applyFill="1" applyBorder="1" applyAlignment="1" applyProtection="1">
      <alignment horizontal="center" vertical="center" wrapText="1"/>
      <protection/>
    </xf>
    <xf numFmtId="0" fontId="9" fillId="0" borderId="4" xfId="44" applyFont="1" applyFill="1" applyBorder="1" applyAlignment="1" applyProtection="1">
      <alignment horizontal="center" vertical="center" wrapText="1"/>
      <protection/>
    </xf>
    <xf numFmtId="0" fontId="9" fillId="0" borderId="27" xfId="44" applyFont="1" applyFill="1" applyBorder="1" applyAlignment="1" applyProtection="1">
      <alignment horizontal="center" vertical="center" wrapText="1"/>
      <protection/>
    </xf>
    <xf numFmtId="0" fontId="0" fillId="0" borderId="16" xfId="44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distributed"/>
      <protection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 wrapText="1"/>
    </xf>
    <xf numFmtId="172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vertical="distributed" wrapText="1"/>
      <protection locked="0"/>
    </xf>
    <xf numFmtId="0" fontId="0" fillId="0" borderId="0" xfId="0" applyBorder="1" applyAlignment="1">
      <alignment wrapText="1"/>
    </xf>
    <xf numFmtId="0" fontId="57" fillId="0" borderId="0" xfId="0" applyFont="1" applyFill="1" applyBorder="1" applyAlignment="1" applyProtection="1">
      <alignment vertical="distributed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9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vertical="distributed" wrapText="1"/>
      <protection locked="0"/>
    </xf>
    <xf numFmtId="0" fontId="0" fillId="0" borderId="0" xfId="0" applyAlignment="1" applyProtection="1">
      <alignment wrapText="1"/>
      <protection locked="0"/>
    </xf>
    <xf numFmtId="0" fontId="2" fillId="36" borderId="6" xfId="0" applyFont="1" applyFill="1" applyBorder="1" applyAlignment="1" applyProtection="1">
      <alignment vertical="distributed"/>
      <protection locked="0"/>
    </xf>
    <xf numFmtId="0" fontId="60" fillId="0" borderId="0" xfId="0" applyFont="1" applyAlignment="1" applyProtection="1">
      <alignment/>
      <protection/>
    </xf>
    <xf numFmtId="0" fontId="61" fillId="0" borderId="17" xfId="0" applyFont="1" applyFill="1" applyBorder="1" applyAlignment="1" applyProtection="1">
      <alignment vertical="distributed"/>
      <protection/>
    </xf>
    <xf numFmtId="0" fontId="61" fillId="0" borderId="25" xfId="0" applyFont="1" applyFill="1" applyBorder="1" applyAlignment="1" applyProtection="1">
      <alignment vertical="distributed"/>
      <protection/>
    </xf>
    <xf numFmtId="0" fontId="61" fillId="0" borderId="31" xfId="0" applyFont="1" applyFill="1" applyBorder="1" applyAlignment="1" applyProtection="1">
      <alignment vertical="distributed"/>
      <protection/>
    </xf>
    <xf numFmtId="0" fontId="62" fillId="0" borderId="17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vertical="distributed"/>
      <protection/>
    </xf>
    <xf numFmtId="0" fontId="60" fillId="0" borderId="0" xfId="0" applyFont="1" applyBorder="1" applyAlignment="1" applyProtection="1">
      <alignment vertical="distributed"/>
      <protection/>
    </xf>
    <xf numFmtId="0" fontId="60" fillId="0" borderId="22" xfId="0" applyFont="1" applyBorder="1" applyAlignment="1" applyProtection="1">
      <alignment vertical="distributed"/>
      <protection/>
    </xf>
    <xf numFmtId="0" fontId="60" fillId="0" borderId="22" xfId="0" applyFont="1" applyFill="1" applyBorder="1" applyAlignment="1" applyProtection="1">
      <alignment vertical="distributed"/>
      <protection/>
    </xf>
    <xf numFmtId="0" fontId="60" fillId="0" borderId="18" xfId="0" applyFont="1" applyBorder="1" applyAlignment="1" applyProtection="1">
      <alignment vertical="distributed"/>
      <protection/>
    </xf>
    <xf numFmtId="172" fontId="63" fillId="37" borderId="13" xfId="65" applyNumberFormat="1" applyFont="1" applyFill="1" applyBorder="1" applyAlignment="1" applyProtection="1">
      <alignment vertical="distributed"/>
      <protection/>
    </xf>
    <xf numFmtId="172" fontId="63" fillId="37" borderId="30" xfId="65" applyNumberFormat="1" applyFont="1" applyFill="1" applyBorder="1" applyAlignment="1" applyProtection="1">
      <alignment vertical="distributed"/>
      <protection/>
    </xf>
    <xf numFmtId="0" fontId="64" fillId="0" borderId="32" xfId="0" applyFont="1" applyBorder="1" applyAlignment="1" applyProtection="1">
      <alignment horizontal="center" vertical="distributed"/>
      <protection/>
    </xf>
    <xf numFmtId="172" fontId="0" fillId="37" borderId="30" xfId="51" applyNumberFormat="1" applyFont="1" applyFill="1" applyBorder="1" applyAlignment="1" applyProtection="1">
      <alignment horizontal="right" vertical="center"/>
      <protection/>
    </xf>
    <xf numFmtId="172" fontId="0" fillId="37" borderId="13" xfId="51" applyNumberFormat="1" applyFont="1" applyFill="1" applyBorder="1" applyAlignment="1" applyProtection="1">
      <alignment horizontal="right" vertical="center"/>
      <protection/>
    </xf>
    <xf numFmtId="172" fontId="0" fillId="37" borderId="33" xfId="51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172" fontId="0" fillId="37" borderId="17" xfId="51" applyNumberFormat="1" applyFont="1" applyFill="1" applyBorder="1" applyAlignment="1" applyProtection="1">
      <alignment vertical="center"/>
      <protection/>
    </xf>
    <xf numFmtId="172" fontId="0" fillId="37" borderId="34" xfId="51" applyNumberFormat="1" applyFont="1" applyFill="1" applyBorder="1" applyAlignment="1" applyProtection="1">
      <alignment vertical="center"/>
      <protection/>
    </xf>
    <xf numFmtId="172" fontId="0" fillId="37" borderId="13" xfId="51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172" fontId="0" fillId="37" borderId="6" xfId="51" applyNumberFormat="1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172" fontId="0" fillId="37" borderId="19" xfId="51" applyNumberFormat="1" applyFont="1" applyFill="1" applyBorder="1" applyAlignment="1" applyProtection="1">
      <alignment vertical="center"/>
      <protection/>
    </xf>
    <xf numFmtId="172" fontId="0" fillId="37" borderId="36" xfId="51" applyNumberFormat="1" applyFont="1" applyFill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172" fontId="0" fillId="37" borderId="39" xfId="51" applyNumberFormat="1" applyFont="1" applyFill="1" applyBorder="1" applyAlignment="1" applyProtection="1">
      <alignment horizontal="right" vertical="center"/>
      <protection/>
    </xf>
    <xf numFmtId="172" fontId="0" fillId="37" borderId="40" xfId="51" applyNumberFormat="1" applyFont="1" applyFill="1" applyBorder="1" applyAlignment="1" applyProtection="1">
      <alignment horizontal="right" vertical="center"/>
      <protection/>
    </xf>
    <xf numFmtId="175" fontId="3" fillId="0" borderId="13" xfId="51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/>
      <protection/>
    </xf>
    <xf numFmtId="175" fontId="3" fillId="0" borderId="33" xfId="51" applyNumberFormat="1" applyFont="1" applyFill="1" applyBorder="1" applyAlignment="1" applyProtection="1">
      <alignment horizontal="center" vertical="center"/>
      <protection/>
    </xf>
    <xf numFmtId="175" fontId="3" fillId="0" borderId="6" xfId="51" applyNumberFormat="1" applyFont="1" applyFill="1" applyBorder="1" applyAlignment="1" applyProtection="1">
      <alignment horizontal="center" vertical="center"/>
      <protection/>
    </xf>
    <xf numFmtId="175" fontId="3" fillId="0" borderId="36" xfId="51" applyNumberFormat="1" applyFont="1" applyFill="1" applyBorder="1" applyAlignment="1" applyProtection="1">
      <alignment horizontal="center" vertical="center"/>
      <protection/>
    </xf>
    <xf numFmtId="172" fontId="0" fillId="37" borderId="21" xfId="51" applyNumberFormat="1" applyFont="1" applyFill="1" applyBorder="1" applyAlignment="1" applyProtection="1">
      <alignment vertical="center"/>
      <protection/>
    </xf>
    <xf numFmtId="172" fontId="0" fillId="37" borderId="6" xfId="51" applyNumberFormat="1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175" fontId="0" fillId="0" borderId="18" xfId="51" applyNumberFormat="1" applyFont="1" applyFill="1" applyBorder="1" applyAlignment="1" applyProtection="1">
      <alignment vertical="center"/>
      <protection/>
    </xf>
    <xf numFmtId="175" fontId="0" fillId="0" borderId="28" xfId="51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175" fontId="0" fillId="0" borderId="20" xfId="51" applyNumberFormat="1" applyFont="1" applyFill="1" applyBorder="1" applyAlignment="1" applyProtection="1">
      <alignment vertical="center"/>
      <protection/>
    </xf>
    <xf numFmtId="175" fontId="0" fillId="0" borderId="35" xfId="51" applyNumberFormat="1" applyFont="1" applyFill="1" applyBorder="1" applyAlignment="1" applyProtection="1">
      <alignment vertical="center"/>
      <protection/>
    </xf>
    <xf numFmtId="172" fontId="0" fillId="37" borderId="41" xfId="51" applyNumberFormat="1" applyFont="1" applyFill="1" applyBorder="1" applyAlignment="1" applyProtection="1">
      <alignment vertical="center"/>
      <protection/>
    </xf>
    <xf numFmtId="172" fontId="0" fillId="37" borderId="36" xfId="51" applyNumberFormat="1" applyFont="1" applyFill="1" applyBorder="1" applyAlignment="1" applyProtection="1">
      <alignment vertical="center"/>
      <protection/>
    </xf>
    <xf numFmtId="172" fontId="0" fillId="37" borderId="33" xfId="51" applyNumberFormat="1" applyFont="1" applyFill="1" applyBorder="1" applyAlignment="1" applyProtection="1">
      <alignment vertical="center"/>
      <protection/>
    </xf>
    <xf numFmtId="175" fontId="0" fillId="0" borderId="0" xfId="51" applyNumberFormat="1" applyFont="1" applyFill="1" applyBorder="1" applyAlignment="1" applyProtection="1">
      <alignment vertical="center"/>
      <protection/>
    </xf>
    <xf numFmtId="172" fontId="0" fillId="37" borderId="13" xfId="51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75" fontId="0" fillId="0" borderId="27" xfId="51" applyNumberFormat="1" applyFont="1" applyFill="1" applyBorder="1" applyAlignment="1" applyProtection="1">
      <alignment vertical="center"/>
      <protection/>
    </xf>
    <xf numFmtId="3" fontId="2" fillId="36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45" applyFont="1" applyFill="1" applyBorder="1" applyAlignment="1" applyProtection="1">
      <alignment vertical="center"/>
      <protection/>
    </xf>
    <xf numFmtId="0" fontId="0" fillId="0" borderId="17" xfId="45" applyFont="1" applyFill="1" applyBorder="1" applyAlignment="1" applyProtection="1">
      <alignment vertical="center"/>
      <protection/>
    </xf>
    <xf numFmtId="0" fontId="0" fillId="0" borderId="19" xfId="45" applyFont="1" applyFill="1" applyBorder="1" applyAlignment="1" applyProtection="1">
      <alignment vertical="center"/>
      <protection/>
    </xf>
    <xf numFmtId="0" fontId="0" fillId="0" borderId="42" xfId="45" applyFont="1" applyFill="1" applyBorder="1" applyAlignment="1" applyProtection="1">
      <alignment vertical="center"/>
      <protection/>
    </xf>
    <xf numFmtId="0" fontId="0" fillId="0" borderId="43" xfId="45" applyFont="1" applyFill="1" applyBorder="1" applyAlignment="1" applyProtection="1">
      <alignment vertical="center"/>
      <protection/>
    </xf>
    <xf numFmtId="175" fontId="3" fillId="0" borderId="29" xfId="51" applyNumberFormat="1" applyFont="1" applyFill="1" applyBorder="1" applyAlignment="1" applyProtection="1">
      <alignment horizontal="center" vertical="center"/>
      <protection/>
    </xf>
    <xf numFmtId="0" fontId="3" fillId="0" borderId="36" xfId="44" applyFill="1" applyBorder="1" applyAlignment="1" applyProtection="1">
      <alignment horizontal="center" vertical="center" wrapText="1"/>
      <protection/>
    </xf>
    <xf numFmtId="0" fontId="3" fillId="0" borderId="33" xfId="44" applyFill="1" applyBorder="1" applyAlignment="1" applyProtection="1">
      <alignment horizontal="center" vertical="center" wrapText="1"/>
      <protection/>
    </xf>
    <xf numFmtId="172" fontId="0" fillId="37" borderId="14" xfId="51" applyNumberFormat="1" applyFont="1" applyFill="1" applyBorder="1" applyAlignment="1" applyProtection="1">
      <alignment horizontal="right" vertical="center"/>
      <protection/>
    </xf>
    <xf numFmtId="172" fontId="0" fillId="37" borderId="15" xfId="51" applyNumberFormat="1" applyFont="1" applyFill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/>
      <protection/>
    </xf>
    <xf numFmtId="175" fontId="0" fillId="0" borderId="42" xfId="51" applyNumberFormat="1" applyFont="1" applyFill="1" applyBorder="1" applyAlignment="1" applyProtection="1">
      <alignment vertical="center"/>
      <protection/>
    </xf>
    <xf numFmtId="175" fontId="0" fillId="0" borderId="44" xfId="51" applyNumberFormat="1" applyFont="1" applyFill="1" applyBorder="1" applyAlignment="1" applyProtection="1">
      <alignment vertical="center"/>
      <protection/>
    </xf>
    <xf numFmtId="172" fontId="0" fillId="37" borderId="45" xfId="51" applyNumberFormat="1" applyFont="1" applyFill="1" applyBorder="1" applyAlignment="1" applyProtection="1">
      <alignment vertical="center"/>
      <protection/>
    </xf>
    <xf numFmtId="172" fontId="0" fillId="37" borderId="46" xfId="51" applyNumberFormat="1" applyFont="1" applyFill="1" applyBorder="1" applyAlignment="1" applyProtection="1">
      <alignment vertical="center"/>
      <protection/>
    </xf>
    <xf numFmtId="172" fontId="0" fillId="37" borderId="47" xfId="51" applyNumberFormat="1" applyFont="1" applyFill="1" applyBorder="1" applyAlignment="1" applyProtection="1">
      <alignment vertical="center"/>
      <protection/>
    </xf>
    <xf numFmtId="172" fontId="4" fillId="37" borderId="13" xfId="65" applyNumberFormat="1" applyFont="1" applyFill="1" applyBorder="1" applyAlignment="1" applyProtection="1">
      <alignment vertical="distributed"/>
      <protection hidden="1"/>
    </xf>
    <xf numFmtId="0" fontId="60" fillId="0" borderId="42" xfId="0" applyFont="1" applyBorder="1" applyAlignment="1" applyProtection="1">
      <alignment vertical="distributed"/>
      <protection/>
    </xf>
    <xf numFmtId="0" fontId="2" fillId="0" borderId="0" xfId="0" applyFont="1" applyFill="1" applyBorder="1" applyAlignment="1" applyProtection="1">
      <alignment vertical="distributed"/>
      <protection/>
    </xf>
    <xf numFmtId="44" fontId="4" fillId="0" borderId="0" xfId="65" applyFont="1" applyFill="1" applyBorder="1" applyAlignment="1" applyProtection="1">
      <alignment vertical="distributed"/>
      <protection/>
    </xf>
    <xf numFmtId="0" fontId="0" fillId="0" borderId="42" xfId="0" applyFont="1" applyBorder="1" applyAlignment="1" applyProtection="1">
      <alignment vertical="distributed"/>
      <protection/>
    </xf>
    <xf numFmtId="0" fontId="0" fillId="0" borderId="0" xfId="0" applyFill="1" applyBorder="1" applyAlignment="1" applyProtection="1">
      <alignment vertical="distributed"/>
      <protection/>
    </xf>
    <xf numFmtId="172" fontId="4" fillId="0" borderId="0" xfId="65" applyNumberFormat="1" applyFont="1" applyFill="1" applyBorder="1" applyAlignment="1" applyProtection="1">
      <alignment vertical="distributed"/>
      <protection/>
    </xf>
    <xf numFmtId="0" fontId="6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57" fillId="0" borderId="48" xfId="0" applyFont="1" applyFill="1" applyBorder="1" applyAlignment="1" applyProtection="1">
      <alignment horizontal="center" vertical="distributed"/>
      <protection/>
    </xf>
    <xf numFmtId="0" fontId="65" fillId="0" borderId="18" xfId="0" applyFont="1" applyFill="1" applyBorder="1" applyAlignment="1" applyProtection="1">
      <alignment horizontal="right" vertical="distributed" wrapText="1"/>
      <protection/>
    </xf>
    <xf numFmtId="0" fontId="65" fillId="0" borderId="0" xfId="0" applyFont="1" applyFill="1" applyBorder="1" applyAlignment="1" applyProtection="1">
      <alignment horizontal="right" vertical="distributed"/>
      <protection/>
    </xf>
    <xf numFmtId="0" fontId="66" fillId="0" borderId="0" xfId="0" applyFont="1" applyFill="1" applyBorder="1" applyAlignment="1" applyProtection="1">
      <alignment horizontal="center" vertical="distributed"/>
      <protection/>
    </xf>
    <xf numFmtId="0" fontId="67" fillId="0" borderId="18" xfId="0" applyFont="1" applyFill="1" applyBorder="1" applyAlignment="1" applyProtection="1">
      <alignment horizontal="right" vertical="distributed" wrapText="1"/>
      <protection/>
    </xf>
    <xf numFmtId="0" fontId="67" fillId="0" borderId="22" xfId="0" applyFont="1" applyFill="1" applyBorder="1" applyAlignment="1" applyProtection="1">
      <alignment horizontal="right" vertical="distributed" wrapText="1"/>
      <protection/>
    </xf>
    <xf numFmtId="0" fontId="67" fillId="0" borderId="0" xfId="0" applyFont="1" applyFill="1" applyBorder="1" applyAlignment="1" applyProtection="1">
      <alignment horizontal="right" vertical="distributed"/>
      <protection/>
    </xf>
    <xf numFmtId="0" fontId="17" fillId="0" borderId="16" xfId="44" applyFont="1" applyFill="1" applyBorder="1" applyAlignment="1" applyProtection="1">
      <alignment horizontal="center" vertical="center" wrapText="1"/>
      <protection/>
    </xf>
    <xf numFmtId="0" fontId="17" fillId="0" borderId="4" xfId="44" applyFont="1" applyFill="1" applyBorder="1" applyAlignment="1" applyProtection="1">
      <alignment horizontal="center" vertical="center" wrapText="1"/>
      <protection/>
    </xf>
    <xf numFmtId="0" fontId="17" fillId="0" borderId="27" xfId="44" applyFont="1" applyFill="1" applyBorder="1" applyAlignment="1" applyProtection="1">
      <alignment horizontal="center" vertical="center" wrapText="1"/>
      <protection/>
    </xf>
    <xf numFmtId="0" fontId="3" fillId="0" borderId="49" xfId="44" applyFont="1" applyFill="1" applyBorder="1" applyAlignment="1" applyProtection="1">
      <alignment horizontal="center" vertical="center" wrapText="1"/>
      <protection/>
    </xf>
    <xf numFmtId="0" fontId="3" fillId="0" borderId="14" xfId="44" applyFont="1" applyFill="1" applyBorder="1" applyAlignment="1" applyProtection="1">
      <alignment horizontal="center" vertical="center" wrapText="1"/>
      <protection/>
    </xf>
    <xf numFmtId="0" fontId="3" fillId="0" borderId="41" xfId="44" applyFont="1" applyFill="1" applyBorder="1" applyAlignment="1" applyProtection="1">
      <alignment horizontal="center" vertical="center" wrapText="1"/>
      <protection/>
    </xf>
    <xf numFmtId="0" fontId="3" fillId="0" borderId="36" xfId="44" applyFont="1" applyFill="1" applyBorder="1" applyAlignment="1" applyProtection="1">
      <alignment horizontal="center" vertical="center" wrapText="1"/>
      <protection/>
    </xf>
    <xf numFmtId="0" fontId="3" fillId="0" borderId="14" xfId="44" applyFill="1" applyBorder="1" applyAlignment="1" applyProtection="1">
      <alignment horizontal="center" vertical="center" wrapText="1"/>
      <protection/>
    </xf>
    <xf numFmtId="0" fontId="3" fillId="0" borderId="36" xfId="44" applyFill="1" applyBorder="1" applyAlignment="1" applyProtection="1">
      <alignment horizontal="center" vertical="center" wrapText="1"/>
      <protection/>
    </xf>
    <xf numFmtId="0" fontId="3" fillId="0" borderId="50" xfId="44" applyFill="1" applyBorder="1" applyAlignment="1" applyProtection="1">
      <alignment horizontal="center" vertical="center" wrapText="1"/>
      <protection/>
    </xf>
    <xf numFmtId="0" fontId="3" fillId="0" borderId="39" xfId="44" applyFill="1" applyBorder="1" applyAlignment="1" applyProtection="1">
      <alignment horizontal="center" vertical="center" wrapText="1"/>
      <protection/>
    </xf>
    <xf numFmtId="0" fontId="3" fillId="0" borderId="15" xfId="44" applyFill="1" applyBorder="1" applyAlignment="1" applyProtection="1">
      <alignment horizontal="center" vertical="center" wrapText="1"/>
      <protection/>
    </xf>
    <xf numFmtId="0" fontId="3" fillId="0" borderId="51" xfId="44" applyFill="1" applyBorder="1" applyAlignment="1" applyProtection="1">
      <alignment horizontal="center" vertical="center" wrapText="1"/>
      <protection/>
    </xf>
    <xf numFmtId="0" fontId="3" fillId="0" borderId="52" xfId="44" applyFill="1" applyBorder="1" applyAlignment="1" applyProtection="1">
      <alignment horizontal="center" vertical="center" wrapText="1"/>
      <protection/>
    </xf>
    <xf numFmtId="0" fontId="0" fillId="0" borderId="36" xfId="45" applyFont="1" applyFill="1" applyBorder="1" applyAlignment="1" applyProtection="1">
      <alignment horizontal="justify" vertical="center" wrapText="1"/>
      <protection/>
    </xf>
    <xf numFmtId="0" fontId="0" fillId="0" borderId="36" xfId="45" applyFont="1" applyFill="1" applyBorder="1" applyAlignment="1" applyProtection="1">
      <alignment horizontal="justify" vertical="center" wrapText="1"/>
      <protection/>
    </xf>
    <xf numFmtId="0" fontId="64" fillId="0" borderId="0" xfId="51" applyNumberFormat="1" applyFont="1" applyFill="1" applyAlignment="1" applyProtection="1">
      <alignment horizontal="justify" vertical="top" wrapText="1"/>
      <protection/>
    </xf>
    <xf numFmtId="0" fontId="3" fillId="0" borderId="24" xfId="44" applyFont="1" applyFill="1" applyBorder="1" applyAlignment="1" applyProtection="1">
      <alignment horizontal="center" vertical="center" wrapText="1"/>
      <protection/>
    </xf>
    <xf numFmtId="0" fontId="3" fillId="0" borderId="5" xfId="44" applyFont="1" applyFill="1" applyBorder="1" applyAlignment="1" applyProtection="1">
      <alignment horizontal="center" vertical="center" wrapText="1"/>
      <protection/>
    </xf>
    <xf numFmtId="0" fontId="3" fillId="0" borderId="32" xfId="44" applyFont="1" applyFill="1" applyBorder="1" applyAlignment="1" applyProtection="1">
      <alignment horizontal="center" vertical="center" wrapText="1"/>
      <protection/>
    </xf>
    <xf numFmtId="0" fontId="3" fillId="0" borderId="25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Fill="1" applyBorder="1" applyAlignment="1" applyProtection="1">
      <alignment horizontal="center" vertical="center" wrapText="1"/>
      <protection/>
    </xf>
    <xf numFmtId="0" fontId="3" fillId="0" borderId="26" xfId="44" applyFont="1" applyFill="1" applyBorder="1" applyAlignment="1" applyProtection="1">
      <alignment horizontal="center" vertical="center" wrapText="1"/>
      <protection/>
    </xf>
    <xf numFmtId="0" fontId="3" fillId="0" borderId="16" xfId="44" applyFont="1" applyFill="1" applyBorder="1" applyAlignment="1" applyProtection="1">
      <alignment horizontal="center" vertical="center" wrapText="1"/>
      <protection/>
    </xf>
    <xf numFmtId="0" fontId="3" fillId="0" borderId="4" xfId="44" applyFont="1" applyFill="1" applyBorder="1" applyAlignment="1" applyProtection="1">
      <alignment horizontal="center" vertical="center" wrapText="1"/>
      <protection/>
    </xf>
    <xf numFmtId="0" fontId="3" fillId="0" borderId="27" xfId="44" applyFont="1" applyFill="1" applyBorder="1" applyAlignment="1" applyProtection="1">
      <alignment horizontal="center" vertical="center" wrapText="1"/>
      <protection/>
    </xf>
    <xf numFmtId="0" fontId="68" fillId="0" borderId="0" xfId="51" applyNumberFormat="1" applyFont="1" applyFill="1" applyAlignment="1" applyProtection="1">
      <alignment horizontal="justify" vertical="top" wrapText="1"/>
      <protection/>
    </xf>
    <xf numFmtId="0" fontId="0" fillId="0" borderId="29" xfId="45" applyFont="1" applyFill="1" applyBorder="1" applyAlignment="1" applyProtection="1">
      <alignment horizontal="justify" vertical="center" wrapText="1"/>
      <protection/>
    </xf>
    <xf numFmtId="0" fontId="0" fillId="0" borderId="29" xfId="45" applyFont="1" applyFill="1" applyBorder="1" applyAlignment="1" applyProtection="1">
      <alignment horizontal="justify" vertical="center" wrapText="1"/>
      <protection/>
    </xf>
    <xf numFmtId="0" fontId="0" fillId="0" borderId="6" xfId="45" applyFont="1" applyFill="1" applyBorder="1" applyAlignment="1" applyProtection="1">
      <alignment horizontal="justify" vertical="center" wrapText="1"/>
      <protection/>
    </xf>
    <xf numFmtId="0" fontId="0" fillId="0" borderId="6" xfId="45" applyFont="1" applyFill="1" applyBorder="1" applyAlignment="1" applyProtection="1">
      <alignment horizontal="justify" vertical="center" wrapText="1"/>
      <protection/>
    </xf>
    <xf numFmtId="0" fontId="3" fillId="0" borderId="53" xfId="44" applyFont="1" applyFill="1" applyBorder="1" applyAlignment="1" applyProtection="1">
      <alignment horizontal="center" vertical="center" wrapText="1"/>
      <protection/>
    </xf>
    <xf numFmtId="0" fontId="3" fillId="0" borderId="54" xfId="44" applyFont="1" applyFill="1" applyBorder="1" applyAlignment="1" applyProtection="1">
      <alignment horizontal="center" vertical="center" wrapText="1"/>
      <protection/>
    </xf>
    <xf numFmtId="0" fontId="3" fillId="0" borderId="53" xfId="44" applyFill="1" applyBorder="1" applyAlignment="1" applyProtection="1">
      <alignment horizontal="center" vertical="center" wrapText="1"/>
      <protection/>
    </xf>
    <xf numFmtId="0" fontId="3" fillId="0" borderId="55" xfId="44" applyFill="1" applyBorder="1" applyAlignment="1" applyProtection="1">
      <alignment horizontal="center" vertical="center" wrapText="1"/>
      <protection/>
    </xf>
    <xf numFmtId="0" fontId="3" fillId="0" borderId="56" xfId="44" applyFill="1" applyBorder="1" applyAlignment="1" applyProtection="1">
      <alignment horizontal="center" vertical="center" wrapText="1"/>
      <protection/>
    </xf>
    <xf numFmtId="0" fontId="3" fillId="0" borderId="57" xfId="44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justify" vertical="top" wrapText="1"/>
      <protection/>
    </xf>
    <xf numFmtId="0" fontId="16" fillId="0" borderId="0" xfId="0" applyFont="1" applyFill="1" applyBorder="1" applyAlignment="1" applyProtection="1">
      <alignment horizontal="justify" vertical="top" wrapText="1"/>
      <protection/>
    </xf>
    <xf numFmtId="0" fontId="3" fillId="0" borderId="53" xfId="44" applyFill="1" applyBorder="1" applyAlignment="1" applyProtection="1">
      <alignment horizontal="left" vertical="center" wrapText="1"/>
      <protection/>
    </xf>
    <xf numFmtId="0" fontId="3" fillId="0" borderId="55" xfId="44" applyFill="1" applyBorder="1" applyAlignment="1" applyProtection="1">
      <alignment horizontal="left" vertical="center" wrapText="1"/>
      <protection/>
    </xf>
    <xf numFmtId="0" fontId="3" fillId="0" borderId="56" xfId="44" applyFill="1" applyBorder="1" applyAlignment="1" applyProtection="1">
      <alignment horizontal="left" vertical="center" wrapText="1"/>
      <protection/>
    </xf>
    <xf numFmtId="0" fontId="3" fillId="0" borderId="57" xfId="44" applyFont="1" applyFill="1" applyBorder="1" applyAlignment="1" applyProtection="1">
      <alignment horizontal="center" vertical="center" wrapText="1"/>
      <protection/>
    </xf>
    <xf numFmtId="0" fontId="3" fillId="0" borderId="21" xfId="44" applyFont="1" applyFill="1" applyBorder="1" applyAlignment="1" applyProtection="1">
      <alignment horizontal="center" vertical="center" wrapText="1"/>
      <protection/>
    </xf>
    <xf numFmtId="0" fontId="3" fillId="0" borderId="6" xfId="44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top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17" xfId="0" applyFont="1" applyFill="1" applyBorder="1" applyAlignment="1" applyProtection="1">
      <alignment horizontal="left" vertical="distributed"/>
      <protection/>
    </xf>
    <xf numFmtId="0" fontId="64" fillId="0" borderId="18" xfId="0" applyFont="1" applyFill="1" applyBorder="1" applyAlignment="1" applyProtection="1">
      <alignment horizontal="left" vertical="distributed"/>
      <protection/>
    </xf>
    <xf numFmtId="4" fontId="2" fillId="36" borderId="46" xfId="0" applyNumberFormat="1" applyFont="1" applyFill="1" applyBorder="1" applyAlignment="1" applyProtection="1">
      <alignment vertical="center" wrapText="1"/>
      <protection locked="0"/>
    </xf>
    <xf numFmtId="176" fontId="2" fillId="36" borderId="6" xfId="48" applyNumberFormat="1" applyFont="1" applyFill="1" applyBorder="1" applyAlignment="1" applyProtection="1">
      <alignment horizontal="right" vertical="center" wrapText="1"/>
      <protection locked="0"/>
    </xf>
    <xf numFmtId="4" fontId="4" fillId="0" borderId="26" xfId="0" applyNumberFormat="1" applyFont="1" applyFill="1" applyBorder="1" applyAlignment="1" applyProtection="1">
      <alignment/>
      <protection/>
    </xf>
    <xf numFmtId="0" fontId="64" fillId="0" borderId="25" xfId="0" applyFont="1" applyFill="1" applyBorder="1" applyAlignment="1" applyProtection="1">
      <alignment/>
      <protection/>
    </xf>
    <xf numFmtId="4" fontId="4" fillId="0" borderId="26" xfId="0" applyNumberFormat="1" applyFont="1" applyFill="1" applyBorder="1" applyAlignment="1" applyProtection="1">
      <alignment vertical="top"/>
      <protection/>
    </xf>
    <xf numFmtId="0" fontId="60" fillId="0" borderId="25" xfId="0" applyFont="1" applyFill="1" applyBorder="1" applyAlignment="1" applyProtection="1">
      <alignment horizontal="left" vertical="top"/>
      <protection/>
    </xf>
    <xf numFmtId="0" fontId="60" fillId="0" borderId="37" xfId="0" applyFont="1" applyFill="1" applyBorder="1" applyAlignment="1" applyProtection="1">
      <alignment horizontal="left" vertical="top"/>
      <protection/>
    </xf>
    <xf numFmtId="0" fontId="60" fillId="0" borderId="48" xfId="0" applyFont="1" applyFill="1" applyBorder="1" applyAlignment="1" applyProtection="1">
      <alignment horizontal="left" vertical="top"/>
      <protection/>
    </xf>
    <xf numFmtId="0" fontId="0" fillId="0" borderId="58" xfId="0" applyBorder="1" applyAlignment="1" applyProtection="1">
      <alignment/>
      <protection/>
    </xf>
    <xf numFmtId="172" fontId="61" fillId="37" borderId="13" xfId="65" applyNumberFormat="1" applyFont="1" applyFill="1" applyBorder="1" applyAlignment="1" applyProtection="1">
      <alignment vertical="distributed"/>
      <protection/>
    </xf>
    <xf numFmtId="0" fontId="61" fillId="0" borderId="42" xfId="0" applyFont="1" applyFill="1" applyBorder="1" applyAlignment="1" applyProtection="1">
      <alignment vertical="distributed"/>
      <protection/>
    </xf>
    <xf numFmtId="0" fontId="57" fillId="0" borderId="42" xfId="0" applyFont="1" applyFill="1" applyBorder="1" applyAlignment="1" applyProtection="1">
      <alignment vertical="distributed"/>
      <protection/>
    </xf>
    <xf numFmtId="4" fontId="63" fillId="0" borderId="42" xfId="0" applyNumberFormat="1" applyFont="1" applyFill="1" applyBorder="1" applyAlignment="1" applyProtection="1">
      <alignment vertical="distributed"/>
      <protection/>
    </xf>
    <xf numFmtId="4" fontId="63" fillId="0" borderId="59" xfId="0" applyNumberFormat="1" applyFont="1" applyFill="1" applyBorder="1" applyAlignment="1" applyProtection="1">
      <alignment vertical="distributed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testazioneColonne" xfId="44"/>
    <cellStyle name="LabelRiga" xfId="45"/>
    <cellStyle name="LabelTabella" xfId="46"/>
    <cellStyle name="MetriQuadrati" xfId="47"/>
    <cellStyle name="Comma" xfId="48"/>
    <cellStyle name="Comma [0]" xfId="49"/>
    <cellStyle name="Neutrale" xfId="50"/>
    <cellStyle name="Normale_Copia di costo costruzione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B"/>
    <pageSetUpPr fitToPage="1"/>
  </sheetPr>
  <dimension ref="A1:G33"/>
  <sheetViews>
    <sheetView showGridLines="0" tabSelected="1" zoomScale="80" zoomScaleNormal="80" zoomScalePageLayoutView="0" workbookViewId="0" topLeftCell="A1">
      <selection activeCell="E5" sqref="E5"/>
    </sheetView>
  </sheetViews>
  <sheetFormatPr defaultColWidth="0" defaultRowHeight="12.75" zeroHeight="1"/>
  <cols>
    <col min="1" max="1" width="1.1484375" style="16" customWidth="1"/>
    <col min="2" max="2" width="7.421875" style="16" bestFit="1" customWidth="1"/>
    <col min="3" max="3" width="62.28125" style="16" customWidth="1"/>
    <col min="4" max="4" width="7.7109375" style="16" customWidth="1"/>
    <col min="5" max="5" width="42.8515625" style="16" customWidth="1"/>
    <col min="6" max="6" width="26.7109375" style="16" customWidth="1"/>
    <col min="7" max="7" width="20.421875" style="16" customWidth="1"/>
    <col min="8" max="8" width="9.140625" style="16" customWidth="1"/>
    <col min="9" max="16384" width="0" style="16" hidden="1" customWidth="1"/>
  </cols>
  <sheetData>
    <row r="1" spans="2:7" s="17" customFormat="1" ht="33" customHeight="1">
      <c r="B1" s="145" t="s">
        <v>22</v>
      </c>
      <c r="C1" s="145"/>
      <c r="D1" s="145"/>
      <c r="E1" s="145"/>
      <c r="F1" s="145"/>
      <c r="G1" s="145"/>
    </row>
    <row r="2" spans="2:7" s="17" customFormat="1" ht="22.5" customHeight="1" thickBot="1">
      <c r="B2" s="142" t="s">
        <v>145</v>
      </c>
      <c r="C2" s="142"/>
      <c r="D2" s="142"/>
      <c r="E2" s="142"/>
      <c r="F2" s="142"/>
      <c r="G2" s="142"/>
    </row>
    <row r="3" spans="2:7" s="17" customFormat="1" ht="22.5" customHeight="1">
      <c r="B3" s="25"/>
      <c r="C3" s="26"/>
      <c r="D3" s="26"/>
      <c r="E3" s="26"/>
      <c r="F3" s="26"/>
      <c r="G3" s="74" t="s">
        <v>80</v>
      </c>
    </row>
    <row r="4" spans="2:7" ht="12" customHeight="1">
      <c r="B4" s="27"/>
      <c r="C4" s="28"/>
      <c r="D4" s="68"/>
      <c r="E4" s="30" t="s">
        <v>23</v>
      </c>
      <c r="F4" s="39" t="s">
        <v>146</v>
      </c>
      <c r="G4" s="31"/>
    </row>
    <row r="5" spans="1:7" ht="21">
      <c r="A5" s="62"/>
      <c r="B5" s="63" t="s">
        <v>95</v>
      </c>
      <c r="C5" s="49" t="s">
        <v>3</v>
      </c>
      <c r="D5" s="69" t="s">
        <v>17</v>
      </c>
      <c r="E5" s="36" t="s">
        <v>82</v>
      </c>
      <c r="F5" s="199">
        <v>1</v>
      </c>
      <c r="G5" s="32">
        <f>VLOOKUP(E5,Punto1,12,FALSE)*F5</f>
        <v>0</v>
      </c>
    </row>
    <row r="6" spans="1:7" ht="12" customHeight="1">
      <c r="A6" s="62"/>
      <c r="B6" s="64"/>
      <c r="C6" s="28"/>
      <c r="D6" s="68"/>
      <c r="E6" s="39" t="s">
        <v>83</v>
      </c>
      <c r="F6" s="30" t="s">
        <v>37</v>
      </c>
      <c r="G6" s="31"/>
    </row>
    <row r="7" spans="1:7" ht="19.5" customHeight="1">
      <c r="A7" s="62"/>
      <c r="B7" s="63" t="s">
        <v>96</v>
      </c>
      <c r="C7" s="33" t="s">
        <v>15</v>
      </c>
      <c r="D7" s="70" t="s">
        <v>16</v>
      </c>
      <c r="E7" s="22" t="s">
        <v>82</v>
      </c>
      <c r="F7" s="61" t="s">
        <v>82</v>
      </c>
      <c r="G7" s="32">
        <f>IF(ISERROR(MATCH(Tariffa_NumeroSostanzeInquinanti,Elenco_NumeroSostanzeInquinanti,0))=TRUE,0,INDEX(Matrice_NumeroFontiEmissioneAria,MATCH(Tariffa_NumeroSostanzeInquinanti,Elenco_NumeroSostanzeInquinanti,0),MATCH(Tariffa_NumeroFontiEmissioneAria,Elenco_NumeroFontiEmissioneAria,0)))</f>
        <v>0</v>
      </c>
    </row>
    <row r="8" spans="1:7" ht="12" customHeight="1">
      <c r="A8" s="62"/>
      <c r="B8" s="64"/>
      <c r="C8" s="28"/>
      <c r="D8" s="68"/>
      <c r="E8" s="39" t="s">
        <v>83</v>
      </c>
      <c r="F8" s="30" t="s">
        <v>44</v>
      </c>
      <c r="G8" s="31"/>
    </row>
    <row r="9" spans="1:7" ht="19.5" customHeight="1">
      <c r="A9" s="62"/>
      <c r="B9" s="63" t="s">
        <v>97</v>
      </c>
      <c r="C9" s="34" t="s">
        <v>4</v>
      </c>
      <c r="D9" s="71" t="s">
        <v>18</v>
      </c>
      <c r="E9" s="22" t="s">
        <v>82</v>
      </c>
      <c r="F9" s="24" t="s">
        <v>82</v>
      </c>
      <c r="G9" s="32">
        <f>IF(ISERROR(MATCH(Tariffa_PuntoTreNumeroSostanzeInquinanti,Elenco_PuntoTreNumeroSostanzeInquinanti,0))=TRUE,0,INDEX(Matrice_Scarichi,MATCH(Tariffa_PuntoTreNumeroSostanzeInquinanti,Elenco_PuntoTreNumeroSostanzeInquinanti,0),MATCH(Tariffa_PuntoTreNumeroScarichi,Elenco_PuntoTreNumeroScarichi,0)))</f>
        <v>0</v>
      </c>
    </row>
    <row r="10" spans="1:7" ht="12" customHeight="1">
      <c r="A10" s="62"/>
      <c r="B10" s="64"/>
      <c r="C10" s="28"/>
      <c r="D10" s="68"/>
      <c r="E10" s="30" t="s">
        <v>46</v>
      </c>
      <c r="F10" s="30"/>
      <c r="G10" s="31"/>
    </row>
    <row r="11" spans="1:7" ht="19.5" customHeight="1">
      <c r="A11" s="62"/>
      <c r="B11" s="63" t="s">
        <v>98</v>
      </c>
      <c r="C11" s="34" t="s">
        <v>5</v>
      </c>
      <c r="D11" s="69" t="s">
        <v>19</v>
      </c>
      <c r="E11" s="114">
        <v>0</v>
      </c>
      <c r="F11" s="28"/>
      <c r="G11" s="32">
        <f>HLOOKUP(E11,Punto4,2)</f>
        <v>0</v>
      </c>
    </row>
    <row r="12" spans="1:7" ht="19.5" customHeight="1">
      <c r="A12" s="62"/>
      <c r="B12" s="63" t="s">
        <v>99</v>
      </c>
      <c r="C12" s="34" t="s">
        <v>6</v>
      </c>
      <c r="D12" s="69" t="s">
        <v>19</v>
      </c>
      <c r="E12" s="114">
        <v>0</v>
      </c>
      <c r="F12" s="28"/>
      <c r="G12" s="32">
        <f>HLOOKUP(E12,Punto4,3)</f>
        <v>0</v>
      </c>
    </row>
    <row r="13" spans="1:7" ht="12" customHeight="1">
      <c r="A13" s="62"/>
      <c r="B13" s="196" t="s">
        <v>59</v>
      </c>
      <c r="C13" s="197"/>
      <c r="D13" s="68"/>
      <c r="E13" s="39" t="s">
        <v>126</v>
      </c>
      <c r="F13" s="30"/>
      <c r="G13" s="31"/>
    </row>
    <row r="14" spans="1:7" ht="19.5" customHeight="1">
      <c r="A14" s="62"/>
      <c r="B14" s="63" t="s">
        <v>100</v>
      </c>
      <c r="C14" s="34" t="s">
        <v>7</v>
      </c>
      <c r="D14" s="69" t="s">
        <v>20</v>
      </c>
      <c r="E14" s="22" t="s">
        <v>144</v>
      </c>
      <c r="F14" s="28"/>
      <c r="G14" s="131">
        <f>IF(E14="Non pertinente",0,IF(E14="Presente",'Parametri DM 06-03-2017'!M56,'Parametri DM 06-03-2017'!L56))</f>
        <v>0</v>
      </c>
    </row>
    <row r="15" spans="1:7" ht="19.5" customHeight="1">
      <c r="A15" s="62"/>
      <c r="B15" s="63" t="s">
        <v>101</v>
      </c>
      <c r="C15" s="49" t="s">
        <v>8</v>
      </c>
      <c r="D15" s="69" t="s">
        <v>20</v>
      </c>
      <c r="E15" s="22" t="s">
        <v>144</v>
      </c>
      <c r="F15" s="28"/>
      <c r="G15" s="131">
        <f>IF(E15="Non pertinente",0,IF(E15="Presente",'Parametri DM 06-03-2017'!M57,'Parametri DM 06-03-2017'!L57))</f>
        <v>0</v>
      </c>
    </row>
    <row r="16" spans="1:7" ht="19.5" customHeight="1">
      <c r="A16" s="62"/>
      <c r="B16" s="63" t="s">
        <v>102</v>
      </c>
      <c r="C16" s="49" t="s">
        <v>9</v>
      </c>
      <c r="D16" s="69" t="s">
        <v>20</v>
      </c>
      <c r="E16" s="22" t="s">
        <v>144</v>
      </c>
      <c r="F16" s="28"/>
      <c r="G16" s="131">
        <f>IF(E16="Non pertinente",0,IF(E16="Presente",'Parametri DM 06-03-2017'!M58,'Parametri DM 06-03-2017'!L58))</f>
        <v>0</v>
      </c>
    </row>
    <row r="17" spans="1:7" ht="19.5" customHeight="1">
      <c r="A17" s="62"/>
      <c r="B17" s="63" t="s">
        <v>103</v>
      </c>
      <c r="C17" s="49" t="s">
        <v>10</v>
      </c>
      <c r="D17" s="69" t="s">
        <v>20</v>
      </c>
      <c r="E17" s="22" t="s">
        <v>144</v>
      </c>
      <c r="F17" s="28"/>
      <c r="G17" s="131">
        <f>IF(E17="Non pertinente",0,IF(E17="Presente",'Parametri DM 06-03-2017'!M59,'Parametri DM 06-03-2017'!L59))</f>
        <v>0</v>
      </c>
    </row>
    <row r="18" spans="1:7" ht="19.5" customHeight="1">
      <c r="A18" s="62"/>
      <c r="B18" s="63" t="s">
        <v>104</v>
      </c>
      <c r="C18" s="49" t="s">
        <v>11</v>
      </c>
      <c r="D18" s="69" t="s">
        <v>20</v>
      </c>
      <c r="E18" s="22" t="s">
        <v>144</v>
      </c>
      <c r="F18" s="28"/>
      <c r="G18" s="131">
        <f>IF(E18="Non pertinente",0,IF(E18="Presente",'Parametri DM 06-03-2017'!M60,'Parametri DM 06-03-2017'!L60))</f>
        <v>0</v>
      </c>
    </row>
    <row r="19" spans="1:7" ht="19.5" customHeight="1">
      <c r="A19" s="62"/>
      <c r="B19" s="63" t="s">
        <v>105</v>
      </c>
      <c r="C19" s="49" t="s">
        <v>12</v>
      </c>
      <c r="D19" s="69" t="s">
        <v>20</v>
      </c>
      <c r="E19" s="22" t="s">
        <v>144</v>
      </c>
      <c r="F19" s="28"/>
      <c r="G19" s="131">
        <f>IF(E19="Non pertinente",0,IF(E19="Presente",'Parametri DM 06-03-2017'!M61,'Parametri DM 06-03-2017'!L61))</f>
        <v>0</v>
      </c>
    </row>
    <row r="20" spans="1:7" ht="12" customHeight="1">
      <c r="A20" s="62"/>
      <c r="B20" s="64"/>
      <c r="C20" s="28"/>
      <c r="D20" s="68"/>
      <c r="E20" s="39" t="s">
        <v>147</v>
      </c>
      <c r="F20" s="133"/>
      <c r="G20" s="134"/>
    </row>
    <row r="21" spans="1:7" ht="25.5">
      <c r="A21" s="62"/>
      <c r="B21" s="65"/>
      <c r="C21" s="135" t="s">
        <v>148</v>
      </c>
      <c r="D21" s="132"/>
      <c r="E21" s="198" t="s">
        <v>149</v>
      </c>
      <c r="F21" s="136"/>
      <c r="G21" s="137"/>
    </row>
    <row r="22" spans="1:7" ht="26.25" customHeight="1">
      <c r="A22" s="62"/>
      <c r="B22" s="66"/>
      <c r="C22" s="143"/>
      <c r="D22" s="143"/>
      <c r="E22" s="146" t="s">
        <v>13</v>
      </c>
      <c r="F22" s="147"/>
      <c r="G22" s="72">
        <f>IF(E21="No",SUM(G5,G7:G19),G5+((SUM(G7:G19)/2)))</f>
        <v>0</v>
      </c>
    </row>
    <row r="23" spans="1:7" ht="12" customHeight="1">
      <c r="A23" s="62"/>
      <c r="B23" s="64"/>
      <c r="C23" s="28"/>
      <c r="D23" s="29"/>
      <c r="E23" s="30" t="s">
        <v>23</v>
      </c>
      <c r="F23" s="30" t="s">
        <v>73</v>
      </c>
      <c r="G23" s="31"/>
    </row>
    <row r="24" spans="1:7" ht="19.5" customHeight="1">
      <c r="A24" s="62"/>
      <c r="B24" s="63" t="s">
        <v>106</v>
      </c>
      <c r="C24" s="49" t="s">
        <v>1</v>
      </c>
      <c r="D24" s="69" t="s">
        <v>21</v>
      </c>
      <c r="E24" s="22" t="s">
        <v>82</v>
      </c>
      <c r="F24" s="22" t="s">
        <v>82</v>
      </c>
      <c r="G24" s="32">
        <f>IF(ISERROR(MATCH(Tariffa_PuntoSeiTipoImpiantoGestAmbientale,Elenco_CsgaTipoImpianto,0))=TRUE,0,INDEX(Matrice_GestioneAmbientale,MATCH(Tariffa_PuntoSeiTipoImpiantoGestAmbientale,Elenco_CsgaTipoImpianto,0),MATCH(Tariffa_GestioneAmbientale,Elenco_CsgaGestAmbientale,0)))</f>
        <v>0</v>
      </c>
    </row>
    <row r="25" spans="1:7" ht="12" customHeight="1">
      <c r="A25" s="62"/>
      <c r="B25" s="64"/>
      <c r="C25" s="28"/>
      <c r="D25" s="68"/>
      <c r="E25" s="30" t="s">
        <v>23</v>
      </c>
      <c r="F25" s="30" t="s">
        <v>77</v>
      </c>
      <c r="G25" s="31"/>
    </row>
    <row r="26" spans="1:7" ht="21" customHeight="1">
      <c r="A26" s="62"/>
      <c r="B26" s="63" t="s">
        <v>107</v>
      </c>
      <c r="C26" s="49" t="s">
        <v>2</v>
      </c>
      <c r="D26" s="69" t="s">
        <v>21</v>
      </c>
      <c r="E26" s="22" t="s">
        <v>82</v>
      </c>
      <c r="F26" s="23" t="s">
        <v>82</v>
      </c>
      <c r="G26" s="32">
        <f>IF(ISERROR(MATCH(Tariffa_PuntoSeiTipoImpiantoPresentDomande,Elenco_CdomTipoImpianto,0))=TRUE,0,INDEX(Matrice_DomandaPresentata,MATCH(Tariffa_PuntoSeiTipoImpiantoPresentDomande,Elenco_CdomTipoImpianto,0),MATCH(Tariffa_DomandaPresentata,Elenco_CdomDomandaPresentata,0)))</f>
        <v>0</v>
      </c>
    </row>
    <row r="27" spans="1:7" ht="26.25" customHeight="1">
      <c r="A27" s="62"/>
      <c r="B27" s="64"/>
      <c r="C27" s="144"/>
      <c r="D27" s="144"/>
      <c r="E27" s="148" t="s">
        <v>14</v>
      </c>
      <c r="F27" s="148"/>
      <c r="G27" s="73">
        <f>SUM(G24,G26)</f>
        <v>0</v>
      </c>
    </row>
    <row r="28" spans="1:7" ht="36" customHeight="1">
      <c r="A28" s="62"/>
      <c r="B28" s="65" t="s">
        <v>0</v>
      </c>
      <c r="C28" s="208" t="s">
        <v>94</v>
      </c>
      <c r="D28" s="209"/>
      <c r="E28" s="210"/>
      <c r="F28" s="211"/>
      <c r="G28" s="207">
        <f>G22-G27</f>
        <v>0</v>
      </c>
    </row>
    <row r="29" spans="1:7" s="139" customFormat="1" ht="15.75" customHeight="1">
      <c r="A29" s="138"/>
      <c r="B29" s="201" t="s">
        <v>151</v>
      </c>
      <c r="C29" s="195"/>
      <c r="D29" s="195"/>
      <c r="E29" s="195"/>
      <c r="F29" s="195"/>
      <c r="G29" s="200"/>
    </row>
    <row r="30" spans="1:7" s="141" customFormat="1" ht="15.75" customHeight="1">
      <c r="A30" s="140"/>
      <c r="B30" s="201" t="s">
        <v>153</v>
      </c>
      <c r="C30" s="195"/>
      <c r="D30" s="195"/>
      <c r="E30" s="195"/>
      <c r="F30" s="195"/>
      <c r="G30" s="202"/>
    </row>
    <row r="31" spans="1:7" s="141" customFormat="1" ht="15.75">
      <c r="A31" s="140"/>
      <c r="B31" s="203" t="s">
        <v>152</v>
      </c>
      <c r="C31" s="194"/>
      <c r="D31" s="194"/>
      <c r="E31" s="194"/>
      <c r="F31" s="194"/>
      <c r="G31" s="202"/>
    </row>
    <row r="32" spans="2:7" ht="13.5" thickBot="1">
      <c r="B32" s="204" t="s">
        <v>150</v>
      </c>
      <c r="C32" s="205"/>
      <c r="D32" s="205"/>
      <c r="E32" s="205"/>
      <c r="F32" s="205"/>
      <c r="G32" s="206"/>
    </row>
    <row r="33" spans="1:7" ht="21" customHeight="1">
      <c r="A33" s="62"/>
      <c r="B33" s="67"/>
      <c r="C33" s="7"/>
      <c r="D33" s="7"/>
      <c r="E33" s="8"/>
      <c r="F33" s="8"/>
      <c r="G33" s="9"/>
    </row>
  </sheetData>
  <sheetProtection password="99C5" sheet="1" selectLockedCells="1"/>
  <mergeCells count="9">
    <mergeCell ref="B32:F32"/>
    <mergeCell ref="B31:F31"/>
    <mergeCell ref="B2:G2"/>
    <mergeCell ref="C22:D22"/>
    <mergeCell ref="C27:D27"/>
    <mergeCell ref="B1:G1"/>
    <mergeCell ref="E22:F22"/>
    <mergeCell ref="E27:F27"/>
    <mergeCell ref="B13:C13"/>
  </mergeCells>
  <dataValidations count="12">
    <dataValidation type="list" allowBlank="1" showInputMessage="1" showErrorMessage="1" prompt="Selezionare il tipo di impianto" sqref="E5">
      <formula1>Tipoimpianto</formula1>
    </dataValidation>
    <dataValidation type="list" allowBlank="1" showInputMessage="1" showErrorMessage="1" prompt="Selezionare il numero di sostanze inquinanti emesse" sqref="E7">
      <formula1>Elenco_NumeroSostanzeInquinanti</formula1>
    </dataValidation>
    <dataValidation type="list" allowBlank="1" showInputMessage="1" showErrorMessage="1" prompt="Selezionare il numero di sostanze inquinanti emesse" sqref="E9">
      <formula1>Elenco_PuntoTreNumeroSostanzeInquinanti</formula1>
    </dataValidation>
    <dataValidation type="list" allowBlank="1" showInputMessage="1" showErrorMessage="1" prompt="Selezionare il numero di fonti di emissione in aria" sqref="F7">
      <formula1>Elenco_NumeroFontiEmissioneAria</formula1>
    </dataValidation>
    <dataValidation type="list" allowBlank="1" showInputMessage="1" showErrorMessage="1" prompt="Selezionare il numero di scarichi" sqref="F9">
      <formula1>Elenco_PuntoTreNumeroScarichi</formula1>
    </dataValidation>
    <dataValidation type="list" allowBlank="1" showInputMessage="1" showErrorMessage="1" prompt="Selezionare le tonnellate/die di rifiuti" sqref="E11:E12">
      <formula1>Tonnellatedie</formula1>
    </dataValidation>
    <dataValidation type="list" allowBlank="1" showInputMessage="1" showErrorMessage="1" prompt="Selezionare il tipo di impianto" sqref="E24">
      <formula1>Elenco_CsgaTipoImpianto</formula1>
    </dataValidation>
    <dataValidation type="list" allowBlank="1" showInputMessage="1" showErrorMessage="1" prompt="Selezionare il sistema di gestione ambientale" sqref="F24">
      <formula1>Elenco_CsgaGestAmbientale</formula1>
    </dataValidation>
    <dataValidation type="list" allowBlank="1" showInputMessage="1" showErrorMessage="1" prompt="Selezionare il tipo di impianto" sqref="E26">
      <formula1>Elenco_CdomTipoImpianto</formula1>
    </dataValidation>
    <dataValidation type="list" allowBlank="1" showInputMessage="1" showErrorMessage="1" prompt="Selezionare la modalità di presentazione della domanda" sqref="F26">
      <formula1>Elenco_CdomDomandaPresentata</formula1>
    </dataValidation>
    <dataValidation type="list" allowBlank="1" showInputMessage="1" showErrorMessage="1" prompt="Selezionare se presente" sqref="E14:E19">
      <formula1>"Non pertinente,Presente,Non presente"</formula1>
    </dataValidation>
    <dataValidation type="list" allowBlank="1" showInputMessage="1" showErrorMessage="1" prompt="Selezionare se presente" sqref="E21">
      <formula1>"Sì,No"</formula1>
    </dataValidation>
  </dataValidations>
  <printOptions horizontalCentered="1" verticalCentered="1"/>
  <pageMargins left="0.35433070866141736" right="0.31496062992125984" top="1.614173228346456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showGridLines="0" zoomScalePageLayoutView="0" workbookViewId="0" topLeftCell="A1">
      <selection activeCell="A1" sqref="A1:L1"/>
    </sheetView>
  </sheetViews>
  <sheetFormatPr defaultColWidth="0" defaultRowHeight="12.75" zeroHeight="1"/>
  <cols>
    <col min="1" max="2" width="9.140625" style="16" customWidth="1"/>
    <col min="3" max="9" width="12.140625" style="16" customWidth="1"/>
    <col min="10" max="11" width="9.140625" style="16" customWidth="1"/>
    <col min="12" max="12" width="17.421875" style="16" customWidth="1"/>
    <col min="13" max="14" width="18.00390625" style="16" customWidth="1"/>
    <col min="15" max="255" width="0" style="16" hidden="1" customWidth="1"/>
    <col min="256" max="16384" width="1.7109375" style="16" hidden="1" customWidth="1"/>
  </cols>
  <sheetData>
    <row r="1" spans="1:12" ht="12.75">
      <c r="A1" s="175" t="s">
        <v>114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38.25" customHeight="1">
      <c r="A2" s="175" t="s">
        <v>143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ht="12.75"/>
    <row r="4" spans="1:12" ht="12.75">
      <c r="A4" s="165" t="s">
        <v>25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30.75" customHeight="1">
      <c r="A5" s="165" t="s">
        <v>115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ht="13.5" thickBot="1"/>
    <row r="7" spans="1:12" ht="12.75">
      <c r="A7" s="188" t="s">
        <v>116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2.75">
      <c r="A8" s="10" t="s">
        <v>82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75">
        <v>0</v>
      </c>
    </row>
    <row r="9" spans="1:12" ht="12.75">
      <c r="A9" s="115" t="s">
        <v>133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75">
        <v>2500</v>
      </c>
    </row>
    <row r="10" spans="1:12" ht="12.75">
      <c r="A10" s="116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76">
        <v>28000</v>
      </c>
    </row>
    <row r="11" spans="1:12" ht="12.75">
      <c r="A11" s="116" t="s">
        <v>76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76">
        <v>40000</v>
      </c>
    </row>
    <row r="12" spans="1:12" ht="12.75">
      <c r="A12" s="116" t="s">
        <v>134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76">
        <v>44000</v>
      </c>
    </row>
    <row r="13" spans="1:12" ht="13.5" thickBot="1">
      <c r="A13" s="117" t="s">
        <v>135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77">
        <v>8000</v>
      </c>
    </row>
    <row r="14" ht="12.75"/>
    <row r="15" spans="15:16" ht="12.75">
      <c r="O15" s="17"/>
      <c r="P15" s="17"/>
    </row>
    <row r="16" spans="1:12" ht="12.75">
      <c r="A16" s="165" t="s">
        <v>26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ht="44.25" customHeight="1">
      <c r="A17" s="165" t="s">
        <v>117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ht="13.5" thickBot="1"/>
    <row r="19" spans="1:14" ht="27.75" customHeight="1">
      <c r="A19" s="166" t="s">
        <v>118</v>
      </c>
      <c r="B19" s="168"/>
      <c r="C19" s="182" t="s">
        <v>119</v>
      </c>
      <c r="D19" s="183"/>
      <c r="E19" s="183"/>
      <c r="F19" s="183"/>
      <c r="G19" s="183"/>
      <c r="H19" s="183"/>
      <c r="I19" s="184"/>
      <c r="J19" s="2"/>
      <c r="K19" s="2"/>
      <c r="L19" s="2"/>
      <c r="M19" s="78"/>
      <c r="N19" s="78"/>
    </row>
    <row r="20" spans="1:14" ht="32.25" customHeight="1">
      <c r="A20" s="172"/>
      <c r="B20" s="174"/>
      <c r="C20" s="41" t="s">
        <v>82</v>
      </c>
      <c r="D20" s="1">
        <v>1</v>
      </c>
      <c r="E20" s="1" t="s">
        <v>32</v>
      </c>
      <c r="F20" s="1" t="s">
        <v>33</v>
      </c>
      <c r="G20" s="1" t="s">
        <v>34</v>
      </c>
      <c r="H20" s="1" t="s">
        <v>35</v>
      </c>
      <c r="I20" s="4" t="s">
        <v>36</v>
      </c>
      <c r="J20" s="2"/>
      <c r="K20" s="2"/>
      <c r="L20" s="2"/>
      <c r="M20" s="78"/>
      <c r="N20" s="78"/>
    </row>
    <row r="21" spans="1:14" ht="12.75">
      <c r="A21" s="40" t="s">
        <v>82</v>
      </c>
      <c r="B21" s="42"/>
      <c r="C21" s="79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1">
        <v>0</v>
      </c>
      <c r="J21" s="3"/>
      <c r="K21" s="3"/>
      <c r="L21" s="78"/>
      <c r="M21" s="78"/>
      <c r="N21" s="78"/>
    </row>
    <row r="22" spans="1:14" ht="12.75">
      <c r="A22" s="18" t="s">
        <v>27</v>
      </c>
      <c r="B22" s="43"/>
      <c r="C22" s="79">
        <v>0</v>
      </c>
      <c r="D22" s="80">
        <v>600</v>
      </c>
      <c r="E22" s="80">
        <v>600</v>
      </c>
      <c r="F22" s="80">
        <v>600</v>
      </c>
      <c r="G22" s="80">
        <v>600</v>
      </c>
      <c r="H22" s="80">
        <v>600</v>
      </c>
      <c r="I22" s="81">
        <v>600</v>
      </c>
      <c r="J22" s="3"/>
      <c r="K22" s="3"/>
      <c r="L22" s="78"/>
      <c r="M22" s="78"/>
      <c r="N22" s="78"/>
    </row>
    <row r="23" spans="1:14" ht="12.75">
      <c r="A23" s="82" t="s">
        <v>28</v>
      </c>
      <c r="B23" s="83"/>
      <c r="C23" s="79">
        <v>0</v>
      </c>
      <c r="D23" s="84">
        <v>2000</v>
      </c>
      <c r="E23" s="84">
        <v>3700</v>
      </c>
      <c r="F23" s="84">
        <v>5700</v>
      </c>
      <c r="G23" s="84">
        <v>8700</v>
      </c>
      <c r="H23" s="84">
        <v>12400</v>
      </c>
      <c r="I23" s="76">
        <v>35500</v>
      </c>
      <c r="J23" s="78"/>
      <c r="K23" s="78"/>
      <c r="L23" s="78"/>
      <c r="M23" s="78"/>
      <c r="N23" s="78"/>
    </row>
    <row r="24" spans="1:14" ht="12.75">
      <c r="A24" s="82" t="s">
        <v>29</v>
      </c>
      <c r="B24" s="83"/>
      <c r="C24" s="79">
        <v>0</v>
      </c>
      <c r="D24" s="84">
        <v>3600</v>
      </c>
      <c r="E24" s="84">
        <v>8200</v>
      </c>
      <c r="F24" s="84">
        <v>12000</v>
      </c>
      <c r="G24" s="84">
        <v>15000</v>
      </c>
      <c r="H24" s="84">
        <v>24000</v>
      </c>
      <c r="I24" s="76">
        <v>60000</v>
      </c>
      <c r="J24" s="78"/>
      <c r="K24" s="78"/>
      <c r="L24" s="78"/>
      <c r="M24" s="78"/>
      <c r="N24" s="78"/>
    </row>
    <row r="25" spans="1:14" ht="12.75">
      <c r="A25" s="82" t="s">
        <v>30</v>
      </c>
      <c r="B25" s="83"/>
      <c r="C25" s="79">
        <v>0</v>
      </c>
      <c r="D25" s="84">
        <v>8700</v>
      </c>
      <c r="E25" s="84">
        <v>20000</v>
      </c>
      <c r="F25" s="84">
        <v>35000</v>
      </c>
      <c r="G25" s="84">
        <v>48000</v>
      </c>
      <c r="H25" s="84">
        <v>60000</v>
      </c>
      <c r="I25" s="76">
        <v>99000</v>
      </c>
      <c r="J25" s="78"/>
      <c r="K25" s="78"/>
      <c r="L25" s="78"/>
      <c r="M25" s="78"/>
      <c r="N25" s="78"/>
    </row>
    <row r="26" spans="1:9" ht="13.5" thickBot="1">
      <c r="A26" s="85" t="s">
        <v>31</v>
      </c>
      <c r="B26" s="86"/>
      <c r="C26" s="87">
        <v>0</v>
      </c>
      <c r="D26" s="88">
        <v>10000</v>
      </c>
      <c r="E26" s="88">
        <v>23000</v>
      </c>
      <c r="F26" s="88">
        <v>48000</v>
      </c>
      <c r="G26" s="88">
        <v>90000</v>
      </c>
      <c r="H26" s="88">
        <v>102000</v>
      </c>
      <c r="I26" s="77">
        <v>147000</v>
      </c>
    </row>
    <row r="27" spans="1:12" ht="24.75" customHeight="1">
      <c r="A27" s="186" t="s">
        <v>136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</row>
    <row r="28" spans="15:16" ht="12.75">
      <c r="O28" s="17"/>
      <c r="P28" s="17"/>
    </row>
    <row r="29" spans="1:12" ht="12.75">
      <c r="A29" s="165" t="s">
        <v>38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</row>
    <row r="30" spans="1:12" ht="44.25" customHeight="1">
      <c r="A30" s="165" t="s">
        <v>120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</row>
    <row r="31" ht="13.5" thickBot="1"/>
    <row r="32" spans="1:11" ht="27.75" customHeight="1">
      <c r="A32" s="152" t="s">
        <v>118</v>
      </c>
      <c r="B32" s="191"/>
      <c r="C32" s="185" t="s">
        <v>121</v>
      </c>
      <c r="D32" s="183"/>
      <c r="E32" s="183"/>
      <c r="F32" s="183"/>
      <c r="G32" s="184"/>
      <c r="H32" s="2"/>
      <c r="I32" s="2"/>
      <c r="J32" s="2"/>
      <c r="K32" s="78"/>
    </row>
    <row r="33" spans="1:11" ht="32.25" customHeight="1">
      <c r="A33" s="192"/>
      <c r="B33" s="193"/>
      <c r="C33" s="44" t="s">
        <v>82</v>
      </c>
      <c r="D33" s="44">
        <v>1</v>
      </c>
      <c r="E33" s="44" t="s">
        <v>32</v>
      </c>
      <c r="F33" s="44" t="s">
        <v>33</v>
      </c>
      <c r="G33" s="45" t="s">
        <v>43</v>
      </c>
      <c r="H33" s="2"/>
      <c r="I33" s="2"/>
      <c r="J33" s="2"/>
      <c r="K33" s="78"/>
    </row>
    <row r="34" spans="1:11" ht="12.75">
      <c r="A34" s="40" t="s">
        <v>82</v>
      </c>
      <c r="B34" s="20"/>
      <c r="C34" s="84">
        <v>0</v>
      </c>
      <c r="D34" s="84">
        <v>0</v>
      </c>
      <c r="E34" s="84">
        <v>0</v>
      </c>
      <c r="F34" s="84">
        <v>0</v>
      </c>
      <c r="G34" s="76">
        <v>0</v>
      </c>
      <c r="H34" s="3"/>
      <c r="I34" s="3"/>
      <c r="J34" s="78"/>
      <c r="K34" s="78"/>
    </row>
    <row r="35" spans="1:11" ht="12.75">
      <c r="A35" s="18" t="s">
        <v>27</v>
      </c>
      <c r="B35" s="19"/>
      <c r="C35" s="84">
        <v>0</v>
      </c>
      <c r="D35" s="84">
        <v>150</v>
      </c>
      <c r="E35" s="84">
        <v>300</v>
      </c>
      <c r="F35" s="84">
        <v>300</v>
      </c>
      <c r="G35" s="76">
        <v>1200</v>
      </c>
      <c r="H35" s="3"/>
      <c r="I35" s="3"/>
      <c r="J35" s="78"/>
      <c r="K35" s="78"/>
    </row>
    <row r="36" spans="1:11" ht="12.75">
      <c r="A36" s="82" t="s">
        <v>28</v>
      </c>
      <c r="B36" s="89"/>
      <c r="C36" s="84">
        <v>0</v>
      </c>
      <c r="D36" s="84">
        <v>2850</v>
      </c>
      <c r="E36" s="84">
        <v>4500</v>
      </c>
      <c r="F36" s="84">
        <v>6000</v>
      </c>
      <c r="G36" s="76">
        <v>15000</v>
      </c>
      <c r="H36" s="78"/>
      <c r="I36" s="78"/>
      <c r="J36" s="78"/>
      <c r="K36" s="78"/>
    </row>
    <row r="37" spans="1:11" ht="12.75">
      <c r="A37" s="82" t="s">
        <v>39</v>
      </c>
      <c r="B37" s="89"/>
      <c r="C37" s="84">
        <v>0</v>
      </c>
      <c r="D37" s="84">
        <v>5250</v>
      </c>
      <c r="E37" s="84">
        <v>8400</v>
      </c>
      <c r="F37" s="84">
        <v>12600</v>
      </c>
      <c r="G37" s="76">
        <v>24000</v>
      </c>
      <c r="H37" s="78"/>
      <c r="I37" s="78"/>
      <c r="J37" s="78"/>
      <c r="K37" s="78"/>
    </row>
    <row r="38" spans="1:11" ht="12.75">
      <c r="A38" s="82" t="s">
        <v>40</v>
      </c>
      <c r="B38" s="89"/>
      <c r="C38" s="84">
        <v>0</v>
      </c>
      <c r="D38" s="84">
        <v>6900</v>
      </c>
      <c r="E38" s="84">
        <v>11400</v>
      </c>
      <c r="F38" s="84">
        <v>17400</v>
      </c>
      <c r="G38" s="76">
        <v>30000</v>
      </c>
      <c r="H38" s="78"/>
      <c r="I38" s="78"/>
      <c r="J38" s="78"/>
      <c r="K38" s="78"/>
    </row>
    <row r="39" spans="1:7" ht="12.75">
      <c r="A39" s="82" t="s">
        <v>41</v>
      </c>
      <c r="B39" s="89"/>
      <c r="C39" s="84">
        <v>0</v>
      </c>
      <c r="D39" s="84">
        <v>10500</v>
      </c>
      <c r="E39" s="84">
        <v>22500</v>
      </c>
      <c r="F39" s="84">
        <v>45000</v>
      </c>
      <c r="G39" s="76">
        <v>87000</v>
      </c>
    </row>
    <row r="40" spans="1:7" ht="13.5" thickBot="1">
      <c r="A40" s="90" t="s">
        <v>42</v>
      </c>
      <c r="B40" s="91"/>
      <c r="C40" s="88">
        <v>0</v>
      </c>
      <c r="D40" s="92">
        <v>13500</v>
      </c>
      <c r="E40" s="92">
        <v>30000</v>
      </c>
      <c r="F40" s="92">
        <v>60000</v>
      </c>
      <c r="G40" s="93">
        <v>90000</v>
      </c>
    </row>
    <row r="41" spans="1:12" ht="24.75" customHeight="1">
      <c r="A41" s="186" t="s">
        <v>137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</row>
    <row r="42" ht="12.75"/>
    <row r="43" spans="15:16" ht="12.75">
      <c r="O43" s="17"/>
      <c r="P43" s="17"/>
    </row>
    <row r="44" spans="1:12" ht="12.75">
      <c r="A44" s="165" t="s">
        <v>45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</row>
    <row r="45" spans="1:12" ht="31.5" customHeight="1">
      <c r="A45" s="165" t="s">
        <v>122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ht="13.5" thickBot="1"/>
    <row r="47" spans="1:11" ht="75" customHeight="1">
      <c r="A47" s="180" t="s">
        <v>81</v>
      </c>
      <c r="B47" s="181"/>
      <c r="C47" s="5">
        <v>0</v>
      </c>
      <c r="D47" s="5" t="s">
        <v>49</v>
      </c>
      <c r="E47" s="5" t="s">
        <v>50</v>
      </c>
      <c r="F47" s="5" t="s">
        <v>51</v>
      </c>
      <c r="G47" s="5" t="s">
        <v>52</v>
      </c>
      <c r="H47" s="5" t="s">
        <v>53</v>
      </c>
      <c r="I47" s="6" t="s">
        <v>54</v>
      </c>
      <c r="J47" s="2"/>
      <c r="K47" s="78"/>
    </row>
    <row r="48" spans="1:11" ht="14.25">
      <c r="A48" s="12" t="s">
        <v>47</v>
      </c>
      <c r="B48" s="20"/>
      <c r="C48" s="84">
        <v>0</v>
      </c>
      <c r="D48" s="84">
        <v>1500</v>
      </c>
      <c r="E48" s="84">
        <v>3000</v>
      </c>
      <c r="F48" s="84">
        <v>6600</v>
      </c>
      <c r="G48" s="84">
        <v>9600</v>
      </c>
      <c r="H48" s="84">
        <v>15000</v>
      </c>
      <c r="I48" s="94" t="s">
        <v>55</v>
      </c>
      <c r="J48" s="78"/>
      <c r="K48" s="78"/>
    </row>
    <row r="49" spans="1:11" ht="15" thickBot="1">
      <c r="A49" s="85" t="s">
        <v>48</v>
      </c>
      <c r="B49" s="95"/>
      <c r="C49" s="88">
        <v>0</v>
      </c>
      <c r="D49" s="88">
        <v>750</v>
      </c>
      <c r="E49" s="88">
        <v>1500</v>
      </c>
      <c r="F49" s="88">
        <v>3600</v>
      </c>
      <c r="G49" s="88">
        <v>5400</v>
      </c>
      <c r="H49" s="88">
        <v>9000</v>
      </c>
      <c r="I49" s="96" t="s">
        <v>56</v>
      </c>
      <c r="J49" s="78"/>
      <c r="K49" s="78"/>
    </row>
    <row r="50" ht="12.75"/>
    <row r="51" spans="15:16" ht="12.75">
      <c r="O51" s="17"/>
      <c r="P51" s="17"/>
    </row>
    <row r="52" spans="1:12" ht="12.75">
      <c r="A52" s="165" t="s">
        <v>57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</row>
    <row r="53" spans="1:12" ht="57" customHeight="1" thickBot="1">
      <c r="A53" s="165" t="s">
        <v>123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</row>
    <row r="54" spans="1:13" ht="39.75" customHeight="1">
      <c r="A54" s="152" t="s">
        <v>59</v>
      </c>
      <c r="B54" s="153"/>
      <c r="C54" s="153"/>
      <c r="D54" s="156" t="s">
        <v>127</v>
      </c>
      <c r="E54" s="156"/>
      <c r="F54" s="156"/>
      <c r="G54" s="156"/>
      <c r="H54" s="156"/>
      <c r="I54" s="156"/>
      <c r="J54" s="156"/>
      <c r="K54" s="158" t="s">
        <v>54</v>
      </c>
      <c r="L54" s="156" t="s">
        <v>126</v>
      </c>
      <c r="M54" s="160"/>
    </row>
    <row r="55" spans="1:13" ht="19.5" customHeight="1" thickBot="1">
      <c r="A55" s="154"/>
      <c r="B55" s="155"/>
      <c r="C55" s="155"/>
      <c r="D55" s="157"/>
      <c r="E55" s="157"/>
      <c r="F55" s="157"/>
      <c r="G55" s="157"/>
      <c r="H55" s="157"/>
      <c r="I55" s="157"/>
      <c r="J55" s="157"/>
      <c r="K55" s="159"/>
      <c r="L55" s="121" t="s">
        <v>124</v>
      </c>
      <c r="M55" s="122" t="s">
        <v>125</v>
      </c>
    </row>
    <row r="56" spans="1:13" ht="58.5" customHeight="1">
      <c r="A56" s="10" t="s">
        <v>58</v>
      </c>
      <c r="B56" s="11"/>
      <c r="C56" s="119"/>
      <c r="D56" s="176" t="s">
        <v>128</v>
      </c>
      <c r="E56" s="177"/>
      <c r="F56" s="177"/>
      <c r="G56" s="177"/>
      <c r="H56" s="177"/>
      <c r="I56" s="177"/>
      <c r="J56" s="177"/>
      <c r="K56" s="120" t="s">
        <v>65</v>
      </c>
      <c r="L56" s="123">
        <v>2500</v>
      </c>
      <c r="M56" s="124">
        <v>5250</v>
      </c>
    </row>
    <row r="57" spans="1:13" ht="42" customHeight="1">
      <c r="A57" s="12" t="s">
        <v>60</v>
      </c>
      <c r="B57" s="13"/>
      <c r="C57" s="20"/>
      <c r="D57" s="178" t="s">
        <v>129</v>
      </c>
      <c r="E57" s="179"/>
      <c r="F57" s="179"/>
      <c r="G57" s="179"/>
      <c r="H57" s="179"/>
      <c r="I57" s="179"/>
      <c r="J57" s="179"/>
      <c r="K57" s="97" t="s">
        <v>66</v>
      </c>
      <c r="L57" s="84">
        <v>5000</v>
      </c>
      <c r="M57" s="76">
        <v>10500</v>
      </c>
    </row>
    <row r="58" spans="1:13" ht="14.25" customHeight="1">
      <c r="A58" s="12" t="s">
        <v>61</v>
      </c>
      <c r="B58" s="13"/>
      <c r="C58" s="20"/>
      <c r="D58" s="178" t="s">
        <v>71</v>
      </c>
      <c r="E58" s="179"/>
      <c r="F58" s="179"/>
      <c r="G58" s="179"/>
      <c r="H58" s="179"/>
      <c r="I58" s="179"/>
      <c r="J58" s="179"/>
      <c r="K58" s="97" t="s">
        <v>67</v>
      </c>
      <c r="L58" s="84">
        <v>4000</v>
      </c>
      <c r="M58" s="76">
        <v>8400</v>
      </c>
    </row>
    <row r="59" spans="1:13" ht="55.5" customHeight="1">
      <c r="A59" s="12" t="s">
        <v>64</v>
      </c>
      <c r="B59" s="13"/>
      <c r="C59" s="20"/>
      <c r="D59" s="178" t="s">
        <v>130</v>
      </c>
      <c r="E59" s="179"/>
      <c r="F59" s="179"/>
      <c r="G59" s="179"/>
      <c r="H59" s="179"/>
      <c r="I59" s="179"/>
      <c r="J59" s="179"/>
      <c r="K59" s="97" t="s">
        <v>68</v>
      </c>
      <c r="L59" s="84">
        <v>1000</v>
      </c>
      <c r="M59" s="76">
        <v>2100</v>
      </c>
    </row>
    <row r="60" spans="1:13" ht="40.5" customHeight="1">
      <c r="A60" s="12" t="s">
        <v>62</v>
      </c>
      <c r="B60" s="13"/>
      <c r="C60" s="20"/>
      <c r="D60" s="178" t="s">
        <v>131</v>
      </c>
      <c r="E60" s="179"/>
      <c r="F60" s="179"/>
      <c r="G60" s="179"/>
      <c r="H60" s="179"/>
      <c r="I60" s="179"/>
      <c r="J60" s="179"/>
      <c r="K60" s="97" t="s">
        <v>69</v>
      </c>
      <c r="L60" s="84">
        <v>2000</v>
      </c>
      <c r="M60" s="76">
        <v>4200</v>
      </c>
    </row>
    <row r="61" spans="1:13" ht="58.5" customHeight="1" thickBot="1">
      <c r="A61" s="14" t="s">
        <v>63</v>
      </c>
      <c r="B61" s="15"/>
      <c r="C61" s="21"/>
      <c r="D61" s="163" t="s">
        <v>138</v>
      </c>
      <c r="E61" s="164"/>
      <c r="F61" s="164"/>
      <c r="G61" s="164"/>
      <c r="H61" s="164"/>
      <c r="I61" s="164"/>
      <c r="J61" s="164"/>
      <c r="K61" s="98" t="s">
        <v>70</v>
      </c>
      <c r="L61" s="88">
        <v>6000</v>
      </c>
      <c r="M61" s="77">
        <v>16800</v>
      </c>
    </row>
    <row r="62" ht="12.75"/>
    <row r="63" spans="15:16" ht="12.75">
      <c r="O63" s="17"/>
      <c r="P63" s="17"/>
    </row>
    <row r="64" spans="1:12" ht="12.75">
      <c r="A64" s="165" t="s">
        <v>72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</row>
    <row r="65" spans="1:16" ht="33" customHeight="1">
      <c r="A65" s="165" t="s">
        <v>132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O65" s="17"/>
      <c r="P65" s="17"/>
    </row>
    <row r="66" spans="15:16" ht="13.5" thickBot="1">
      <c r="O66" s="17"/>
      <c r="P66" s="17"/>
    </row>
    <row r="67" spans="1:14" ht="12.75" customHeight="1">
      <c r="A67" s="166" t="s">
        <v>116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8"/>
      <c r="L67" s="161" t="s">
        <v>73</v>
      </c>
      <c r="M67" s="158"/>
      <c r="N67" s="162"/>
    </row>
    <row r="68" spans="1:14" ht="12.75" customHeight="1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1"/>
      <c r="L68" s="149" t="s">
        <v>140</v>
      </c>
      <c r="M68" s="150"/>
      <c r="N68" s="151"/>
    </row>
    <row r="69" spans="1:14" ht="12.75" customHeight="1">
      <c r="A69" s="172"/>
      <c r="B69" s="173"/>
      <c r="C69" s="173"/>
      <c r="D69" s="173"/>
      <c r="E69" s="173"/>
      <c r="F69" s="173"/>
      <c r="G69" s="173"/>
      <c r="H69" s="173"/>
      <c r="I69" s="173"/>
      <c r="J69" s="173"/>
      <c r="K69" s="174"/>
      <c r="L69" s="41" t="s">
        <v>82</v>
      </c>
      <c r="M69" s="1" t="s">
        <v>74</v>
      </c>
      <c r="N69" s="4" t="s">
        <v>75</v>
      </c>
    </row>
    <row r="70" spans="1:14" ht="12.75" customHeight="1">
      <c r="A70" s="12" t="s">
        <v>82</v>
      </c>
      <c r="B70" s="37"/>
      <c r="C70" s="37"/>
      <c r="D70" s="37"/>
      <c r="E70" s="37"/>
      <c r="F70" s="37"/>
      <c r="G70" s="37"/>
      <c r="H70" s="37"/>
      <c r="I70" s="37"/>
      <c r="J70" s="37"/>
      <c r="K70" s="38"/>
      <c r="L70" s="99">
        <v>0</v>
      </c>
      <c r="M70" s="100">
        <v>0</v>
      </c>
      <c r="N70" s="81">
        <v>0</v>
      </c>
    </row>
    <row r="71" spans="1:14" ht="12.75" customHeight="1">
      <c r="A71" s="116" t="s">
        <v>139</v>
      </c>
      <c r="B71" s="13"/>
      <c r="C71" s="13"/>
      <c r="D71" s="13"/>
      <c r="E71" s="13"/>
      <c r="F71" s="13"/>
      <c r="G71" s="101"/>
      <c r="H71" s="101"/>
      <c r="I71" s="101"/>
      <c r="J71" s="102"/>
      <c r="K71" s="103"/>
      <c r="L71" s="99">
        <v>0</v>
      </c>
      <c r="M71" s="100">
        <v>500</v>
      </c>
      <c r="N71" s="81">
        <v>1000</v>
      </c>
    </row>
    <row r="72" spans="1:14" ht="12.75" customHeight="1">
      <c r="A72" s="116" t="s">
        <v>24</v>
      </c>
      <c r="B72" s="13"/>
      <c r="C72" s="13"/>
      <c r="D72" s="13"/>
      <c r="E72" s="13"/>
      <c r="F72" s="20"/>
      <c r="G72" s="101"/>
      <c r="H72" s="101"/>
      <c r="I72" s="101"/>
      <c r="J72" s="102"/>
      <c r="K72" s="103"/>
      <c r="L72" s="99">
        <v>0</v>
      </c>
      <c r="M72" s="100">
        <v>5000</v>
      </c>
      <c r="N72" s="81">
        <v>7000</v>
      </c>
    </row>
    <row r="73" spans="1:14" ht="12.75" customHeight="1">
      <c r="A73" s="12" t="s">
        <v>76</v>
      </c>
      <c r="B73" s="13"/>
      <c r="C73" s="13"/>
      <c r="D73" s="13"/>
      <c r="E73" s="13"/>
      <c r="F73" s="20"/>
      <c r="G73" s="101"/>
      <c r="H73" s="101"/>
      <c r="I73" s="101"/>
      <c r="J73" s="102"/>
      <c r="K73" s="103"/>
      <c r="L73" s="99">
        <v>0</v>
      </c>
      <c r="M73" s="100">
        <v>7000</v>
      </c>
      <c r="N73" s="81">
        <v>10000</v>
      </c>
    </row>
    <row r="74" spans="1:14" ht="12.75" customHeight="1">
      <c r="A74" s="116" t="s">
        <v>134</v>
      </c>
      <c r="B74" s="13"/>
      <c r="C74" s="13"/>
      <c r="D74" s="13"/>
      <c r="E74" s="13"/>
      <c r="F74" s="13"/>
      <c r="G74" s="101"/>
      <c r="H74" s="101"/>
      <c r="I74" s="101"/>
      <c r="J74" s="102"/>
      <c r="K74" s="103"/>
      <c r="L74" s="99">
        <v>0</v>
      </c>
      <c r="M74" s="100">
        <v>10000</v>
      </c>
      <c r="N74" s="81">
        <v>15000</v>
      </c>
    </row>
    <row r="75" spans="1:14" ht="12.75" customHeight="1" thickBot="1">
      <c r="A75" s="117" t="s">
        <v>141</v>
      </c>
      <c r="B75" s="15"/>
      <c r="C75" s="15"/>
      <c r="D75" s="15"/>
      <c r="E75" s="15"/>
      <c r="F75" s="15"/>
      <c r="G75" s="104"/>
      <c r="H75" s="104"/>
      <c r="I75" s="104"/>
      <c r="J75" s="105"/>
      <c r="K75" s="106"/>
      <c r="L75" s="107">
        <v>0</v>
      </c>
      <c r="M75" s="108">
        <v>1000</v>
      </c>
      <c r="N75" s="109">
        <v>2000</v>
      </c>
    </row>
    <row r="76" spans="1:14" ht="12.75">
      <c r="A76" s="3"/>
      <c r="B76" s="3"/>
      <c r="C76" s="3"/>
      <c r="D76" s="3"/>
      <c r="E76" s="3"/>
      <c r="F76" s="3"/>
      <c r="G76" s="78"/>
      <c r="H76" s="78"/>
      <c r="I76" s="78"/>
      <c r="J76" s="110"/>
      <c r="K76" s="110"/>
      <c r="L76" s="110"/>
      <c r="M76" s="110"/>
      <c r="N76" s="110"/>
    </row>
    <row r="77" spans="15:16" ht="12.75">
      <c r="O77" s="17"/>
      <c r="P77" s="17"/>
    </row>
    <row r="78" spans="1:16" ht="15" customHeight="1">
      <c r="A78" s="165" t="s">
        <v>142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O78" s="17"/>
      <c r="P78" s="17"/>
    </row>
    <row r="79" ht="13.5" thickBot="1"/>
    <row r="80" spans="1:14" ht="12.75" customHeight="1">
      <c r="A80" s="166" t="s">
        <v>23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8"/>
      <c r="L80" s="161" t="s">
        <v>77</v>
      </c>
      <c r="M80" s="158"/>
      <c r="N80" s="162"/>
    </row>
    <row r="81" spans="1:14" ht="12.75" customHeight="1">
      <c r="A81" s="169"/>
      <c r="B81" s="170"/>
      <c r="C81" s="170"/>
      <c r="D81" s="170"/>
      <c r="E81" s="170"/>
      <c r="F81" s="170"/>
      <c r="G81" s="170"/>
      <c r="H81" s="170"/>
      <c r="I81" s="170"/>
      <c r="J81" s="170"/>
      <c r="K81" s="171"/>
      <c r="L81" s="149" t="s">
        <v>140</v>
      </c>
      <c r="M81" s="150"/>
      <c r="N81" s="151"/>
    </row>
    <row r="82" spans="1:14" ht="60" customHeight="1">
      <c r="A82" s="172"/>
      <c r="B82" s="173"/>
      <c r="C82" s="173"/>
      <c r="D82" s="173"/>
      <c r="E82" s="173"/>
      <c r="F82" s="173"/>
      <c r="G82" s="173"/>
      <c r="H82" s="173"/>
      <c r="I82" s="173"/>
      <c r="J82" s="173"/>
      <c r="K82" s="174"/>
      <c r="L82" s="41" t="s">
        <v>82</v>
      </c>
      <c r="M82" s="1" t="s">
        <v>78</v>
      </c>
      <c r="N82" s="4" t="s">
        <v>79</v>
      </c>
    </row>
    <row r="83" spans="1:14" s="112" customFormat="1" ht="12.75">
      <c r="A83" s="48" t="s">
        <v>82</v>
      </c>
      <c r="B83" s="46"/>
      <c r="C83" s="46"/>
      <c r="D83" s="46"/>
      <c r="E83" s="46"/>
      <c r="F83" s="46"/>
      <c r="G83" s="46"/>
      <c r="H83" s="46"/>
      <c r="I83" s="46"/>
      <c r="J83" s="46"/>
      <c r="K83" s="47"/>
      <c r="L83" s="99">
        <v>0</v>
      </c>
      <c r="M83" s="100">
        <v>0</v>
      </c>
      <c r="N83" s="111">
        <v>0</v>
      </c>
    </row>
    <row r="84" spans="1:14" ht="12.75" customHeight="1">
      <c r="A84" s="116" t="s">
        <v>139</v>
      </c>
      <c r="B84" s="11"/>
      <c r="C84" s="11"/>
      <c r="D84" s="11"/>
      <c r="E84" s="13"/>
      <c r="F84" s="13"/>
      <c r="G84" s="101"/>
      <c r="H84" s="101"/>
      <c r="I84" s="101"/>
      <c r="J84" s="102"/>
      <c r="K84" s="113"/>
      <c r="L84" s="99">
        <v>0</v>
      </c>
      <c r="M84" s="100">
        <v>1000</v>
      </c>
      <c r="N84" s="81">
        <v>500</v>
      </c>
    </row>
    <row r="85" spans="1:14" ht="12.75" customHeight="1">
      <c r="A85" s="12" t="s">
        <v>76</v>
      </c>
      <c r="B85" s="13"/>
      <c r="C85" s="13"/>
      <c r="D85" s="13"/>
      <c r="E85" s="13"/>
      <c r="F85" s="20"/>
      <c r="G85" s="101"/>
      <c r="H85" s="101"/>
      <c r="I85" s="101"/>
      <c r="J85" s="102"/>
      <c r="K85" s="103"/>
      <c r="L85" s="99">
        <v>0</v>
      </c>
      <c r="M85" s="100">
        <v>4000</v>
      </c>
      <c r="N85" s="81">
        <v>3000</v>
      </c>
    </row>
    <row r="86" spans="1:14" ht="12.75" customHeight="1">
      <c r="A86" s="116" t="s">
        <v>134</v>
      </c>
      <c r="B86" s="118"/>
      <c r="C86" s="118"/>
      <c r="D86" s="118"/>
      <c r="E86" s="118"/>
      <c r="F86" s="118"/>
      <c r="G86" s="125"/>
      <c r="H86" s="125"/>
      <c r="I86" s="125"/>
      <c r="J86" s="126"/>
      <c r="K86" s="127"/>
      <c r="L86" s="128">
        <v>0</v>
      </c>
      <c r="M86" s="129">
        <v>5000</v>
      </c>
      <c r="N86" s="130">
        <v>4000</v>
      </c>
    </row>
    <row r="87" spans="1:14" ht="12.75" customHeight="1" thickBot="1">
      <c r="A87" s="117" t="s">
        <v>141</v>
      </c>
      <c r="B87" s="15"/>
      <c r="C87" s="15"/>
      <c r="D87" s="15"/>
      <c r="E87" s="15"/>
      <c r="F87" s="15"/>
      <c r="G87" s="104"/>
      <c r="H87" s="104"/>
      <c r="I87" s="104"/>
      <c r="J87" s="105"/>
      <c r="K87" s="106"/>
      <c r="L87" s="107">
        <v>0</v>
      </c>
      <c r="M87" s="108">
        <v>3000</v>
      </c>
      <c r="N87" s="109">
        <v>2000</v>
      </c>
    </row>
    <row r="88" ht="12.75"/>
    <row r="89" ht="12.75"/>
  </sheetData>
  <sheetProtection sheet="1" selectLockedCells="1" selectUnlockedCells="1"/>
  <mergeCells count="39">
    <mergeCell ref="A7:L7"/>
    <mergeCell ref="A67:K69"/>
    <mergeCell ref="L67:N67"/>
    <mergeCell ref="A4:L4"/>
    <mergeCell ref="A16:L16"/>
    <mergeCell ref="A17:L17"/>
    <mergeCell ref="A30:L30"/>
    <mergeCell ref="A32:B33"/>
    <mergeCell ref="A5:L5"/>
    <mergeCell ref="A19:B20"/>
    <mergeCell ref="A29:L29"/>
    <mergeCell ref="A44:L44"/>
    <mergeCell ref="A52:L52"/>
    <mergeCell ref="A47:B47"/>
    <mergeCell ref="A45:L45"/>
    <mergeCell ref="C19:I19"/>
    <mergeCell ref="C32:G32"/>
    <mergeCell ref="A27:L27"/>
    <mergeCell ref="A41:L41"/>
    <mergeCell ref="A65:L65"/>
    <mergeCell ref="A1:L1"/>
    <mergeCell ref="A2:L2"/>
    <mergeCell ref="A53:L53"/>
    <mergeCell ref="A64:L64"/>
    <mergeCell ref="D56:J56"/>
    <mergeCell ref="D57:J57"/>
    <mergeCell ref="D58:J58"/>
    <mergeCell ref="D59:J59"/>
    <mergeCell ref="D60:J60"/>
    <mergeCell ref="L68:N68"/>
    <mergeCell ref="L81:N81"/>
    <mergeCell ref="A54:C55"/>
    <mergeCell ref="D54:J55"/>
    <mergeCell ref="K54:K55"/>
    <mergeCell ref="L54:M54"/>
    <mergeCell ref="L80:N80"/>
    <mergeCell ref="D61:J61"/>
    <mergeCell ref="A78:L78"/>
    <mergeCell ref="A80:K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60" customWidth="1"/>
    <col min="2" max="16" width="10.57421875" style="53" customWidth="1"/>
    <col min="17" max="16384" width="9.140625" style="53" customWidth="1"/>
  </cols>
  <sheetData>
    <row r="1" spans="1:16" s="51" customFormat="1" ht="48">
      <c r="A1" s="50" t="s">
        <v>84</v>
      </c>
      <c r="B1" s="50" t="s">
        <v>109</v>
      </c>
      <c r="C1" s="50" t="s">
        <v>110</v>
      </c>
      <c r="D1" s="50" t="s">
        <v>86</v>
      </c>
      <c r="E1" s="50" t="s">
        <v>85</v>
      </c>
      <c r="F1" s="50" t="s">
        <v>111</v>
      </c>
      <c r="G1" s="50" t="s">
        <v>88</v>
      </c>
      <c r="H1" s="50" t="s">
        <v>87</v>
      </c>
      <c r="I1" s="50" t="s">
        <v>89</v>
      </c>
      <c r="J1" s="50" t="s">
        <v>108</v>
      </c>
      <c r="K1" s="50" t="s">
        <v>90</v>
      </c>
      <c r="L1" s="50" t="s">
        <v>112</v>
      </c>
      <c r="M1" s="50" t="s">
        <v>91</v>
      </c>
      <c r="N1" s="50" t="s">
        <v>92</v>
      </c>
      <c r="O1" s="50" t="s">
        <v>93</v>
      </c>
      <c r="P1" s="50" t="s">
        <v>113</v>
      </c>
    </row>
    <row r="2" spans="1:16" ht="12.75">
      <c r="A2" s="52">
        <f>'TARIFFA IPPC-AIA'!G5</f>
        <v>0</v>
      </c>
      <c r="B2" s="52">
        <f>'TARIFFA IPPC-AIA'!G7</f>
        <v>0</v>
      </c>
      <c r="C2" s="52">
        <f>'TARIFFA IPPC-AIA'!G9</f>
        <v>0</v>
      </c>
      <c r="D2" s="52">
        <f>'TARIFFA IPPC-AIA'!G11</f>
        <v>0</v>
      </c>
      <c r="E2" s="52">
        <f>'TARIFFA IPPC-AIA'!G12</f>
        <v>0</v>
      </c>
      <c r="F2" s="52">
        <f>'TARIFFA IPPC-AIA'!G14</f>
        <v>0</v>
      </c>
      <c r="G2" s="52">
        <f>'TARIFFA IPPC-AIA'!G15</f>
        <v>0</v>
      </c>
      <c r="H2" s="52">
        <f>'TARIFFA IPPC-AIA'!G16</f>
        <v>0</v>
      </c>
      <c r="I2" s="52">
        <f>'TARIFFA IPPC-AIA'!G17</f>
        <v>0</v>
      </c>
      <c r="J2" s="52">
        <f>'TARIFFA IPPC-AIA'!G18</f>
        <v>0</v>
      </c>
      <c r="K2" s="52">
        <f>'TARIFFA IPPC-AIA'!G19</f>
        <v>0</v>
      </c>
      <c r="L2" s="52">
        <f>'TARIFFA IPPC-AIA'!G22</f>
        <v>0</v>
      </c>
      <c r="M2" s="52">
        <f>'TARIFFA IPPC-AIA'!G24</f>
        <v>0</v>
      </c>
      <c r="N2" s="52">
        <f>'TARIFFA IPPC-AIA'!G26</f>
        <v>0</v>
      </c>
      <c r="O2" s="52">
        <f>'TARIFFA IPPC-AIA'!G27</f>
        <v>0</v>
      </c>
      <c r="P2" s="52">
        <f>'TARIFFA IPPC-AIA'!G28</f>
        <v>0</v>
      </c>
    </row>
    <row r="3" spans="1:16" ht="12.7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3" ht="18">
      <c r="A4" s="56"/>
      <c r="B4" s="55"/>
      <c r="C4" s="55"/>
    </row>
    <row r="5" spans="1:3" ht="12.75">
      <c r="A5" s="57"/>
      <c r="B5" s="55"/>
      <c r="C5" s="55"/>
    </row>
    <row r="6" spans="1:3" ht="18">
      <c r="A6" s="56"/>
      <c r="B6" s="55"/>
      <c r="C6" s="55"/>
    </row>
    <row r="7" spans="1:3" ht="12.75">
      <c r="A7" s="57"/>
      <c r="B7" s="55"/>
      <c r="C7" s="55"/>
    </row>
    <row r="8" spans="1:3" ht="18">
      <c r="A8" s="56"/>
      <c r="B8" s="55"/>
      <c r="C8" s="55"/>
    </row>
    <row r="9" spans="1:3" ht="12.75">
      <c r="A9" s="57"/>
      <c r="B9" s="55"/>
      <c r="C9" s="55"/>
    </row>
    <row r="10" spans="1:3" ht="18">
      <c r="A10" s="56"/>
      <c r="B10" s="55"/>
      <c r="C10" s="55"/>
    </row>
    <row r="11" spans="1:3" ht="12.75">
      <c r="A11" s="57"/>
      <c r="B11" s="55"/>
      <c r="C11" s="55"/>
    </row>
    <row r="12" spans="1:3" ht="12.75">
      <c r="A12" s="57"/>
      <c r="B12" s="55"/>
      <c r="C12" s="55"/>
    </row>
    <row r="13" spans="1:3" ht="12.75">
      <c r="A13" s="57"/>
      <c r="B13" s="55"/>
      <c r="C13" s="55"/>
    </row>
    <row r="14" spans="1:3" ht="12.75">
      <c r="A14" s="57"/>
      <c r="B14" s="55"/>
      <c r="C14" s="55"/>
    </row>
    <row r="15" spans="1:3" ht="12.75">
      <c r="A15" s="57"/>
      <c r="B15" s="55"/>
      <c r="C15" s="55"/>
    </row>
    <row r="16" spans="1:3" ht="12.75">
      <c r="A16" s="57"/>
      <c r="B16" s="55"/>
      <c r="C16" s="55"/>
    </row>
    <row r="17" spans="1:3" ht="12.75">
      <c r="A17" s="57"/>
      <c r="B17" s="55"/>
      <c r="C17" s="55"/>
    </row>
    <row r="18" spans="1:3" ht="12.75">
      <c r="A18" s="57"/>
      <c r="B18" s="55"/>
      <c r="C18" s="55"/>
    </row>
    <row r="19" spans="1:3" ht="18">
      <c r="A19" s="58"/>
      <c r="B19" s="55"/>
      <c r="C19" s="55"/>
    </row>
    <row r="20" spans="1:3" ht="18">
      <c r="A20" s="56"/>
      <c r="B20" s="55"/>
      <c r="C20" s="55"/>
    </row>
    <row r="21" spans="1:3" ht="12.75">
      <c r="A21" s="57"/>
      <c r="B21" s="55"/>
      <c r="C21" s="55"/>
    </row>
    <row r="22" spans="1:3" ht="18">
      <c r="A22" s="56"/>
      <c r="B22" s="55"/>
      <c r="C22" s="55"/>
    </row>
    <row r="23" spans="1:3" ht="12.75">
      <c r="A23" s="57"/>
      <c r="B23" s="55"/>
      <c r="C23" s="55"/>
    </row>
    <row r="24" spans="1:3" ht="18">
      <c r="A24" s="56"/>
      <c r="B24" s="55"/>
      <c r="C24" s="55"/>
    </row>
    <row r="25" spans="1:3" ht="12.75">
      <c r="A25" s="57"/>
      <c r="B25" s="55"/>
      <c r="C25" s="55"/>
    </row>
    <row r="26" ht="18">
      <c r="A26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licini</dc:creator>
  <cp:keywords/>
  <dc:description/>
  <cp:lastModifiedBy>Alessandra Frosio</cp:lastModifiedBy>
  <cp:lastPrinted>2018-10-25T10:42:23Z</cp:lastPrinted>
  <dcterms:created xsi:type="dcterms:W3CDTF">2008-09-29T12:49:56Z</dcterms:created>
  <dcterms:modified xsi:type="dcterms:W3CDTF">2018-10-25T10:43:14Z</dcterms:modified>
  <cp:category/>
  <cp:version/>
  <cp:contentType/>
  <cp:contentStatus/>
</cp:coreProperties>
</file>